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e Amollo\Desktop\RFA\"/>
    </mc:Choice>
  </mc:AlternateContent>
  <bookViews>
    <workbookView xWindow="0" yWindow="0" windowWidth="28800" windowHeight="12300" activeTab="1"/>
  </bookViews>
  <sheets>
    <sheet name="Donor Summary" sheetId="2" r:id="rId1"/>
    <sheet name="NGO Name Detail Budge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TX09">"Q6"</definedName>
    <definedName name="_____________TX09">"Q6"</definedName>
    <definedName name="____________TX09">"Q6"</definedName>
    <definedName name="___________TX09">"Q6"</definedName>
    <definedName name="__________TX09">"Q6"</definedName>
    <definedName name="_________TX09">"Q6"</definedName>
    <definedName name="________TX09">"Q6"</definedName>
    <definedName name="_______TX09">"Q6"</definedName>
    <definedName name="______TX09">"Q6"</definedName>
    <definedName name="_____1__123Graph_ACHART_2" hidden="1">'[1]Not In Use HERE FORWARD------&gt;&gt;'!$C$11:$C$16</definedName>
    <definedName name="_____2__123Graph_BCHART_2" hidden="1">'[1]Not In Use HERE FORWARD------&gt;&gt;'!$D$11:$D$16</definedName>
    <definedName name="_____TX09">"Q6"</definedName>
    <definedName name="____1__123Graph_ACHART_2" hidden="1">'[1]Not In Use HERE FORWARD------&gt;&gt;'!$C$11:$C$16</definedName>
    <definedName name="____2__123Graph_BCHART_2" hidden="1">'[1]Not In Use HERE FORWARD------&gt;&gt;'!$D$11:$D$16</definedName>
    <definedName name="____TX09">"Q6"</definedName>
    <definedName name="___1__123Graph_ACHART_2" hidden="1">'[1]Not In Use HERE FORWARD------&gt;&gt;'!$C$11:$C$16</definedName>
    <definedName name="___2__123Graph_BCHART_2" hidden="1">'[1]Not In Use HERE FORWARD------&gt;&gt;'!$D$11:$D$16</definedName>
    <definedName name="___TX09">"Q6"</definedName>
    <definedName name="__1__123Graph_ACHART_2" hidden="1">'[1]Not In Use HERE FORWARD------&gt;&gt;'!$C$11:$C$16</definedName>
    <definedName name="__2__123Graph_BCHART_2" hidden="1">'[1]Not In Use HERE FORWARD------&gt;&gt;'!$D$11:$D$16</definedName>
    <definedName name="__2_0__123Grap" hidden="1">#REF!</definedName>
    <definedName name="__IntlFixup" hidden="1">TRUE</definedName>
    <definedName name="__KEY2" hidden="1">#REF!</definedName>
    <definedName name="__pc1" hidden="1">{#N/A,#N/A,FALSE,"Benefits 01-06"}</definedName>
    <definedName name="__pc2" hidden="1">{#N/A,#N/A,FALSE,"Benefits 01-06"}</definedName>
    <definedName name="__TX09">"Q6"</definedName>
    <definedName name="_1__123Graph_ACHART_2" hidden="1">'[1]Not In Use HERE FORWARD------&gt;&gt;'!$C$11:$C$16</definedName>
    <definedName name="_1_0__123Grap" hidden="1">#REF!</definedName>
    <definedName name="_2__123Graph_ACHART_2" hidden="1">'[1]Not In Use HERE FORWARD------&gt;&gt;'!$C$11:$C$16</definedName>
    <definedName name="_2__123Graph_BCHART_2" hidden="1">'[1]Not In Use HERE FORWARD------&gt;&gt;'!$D$11:$D$16</definedName>
    <definedName name="_2_0__123Grap" hidden="1">#REF!</definedName>
    <definedName name="_3_0__123Grap" hidden="1">#REF!</definedName>
    <definedName name="_34_0__123Grap" hidden="1">#REF!</definedName>
    <definedName name="_35_0__123Grap" hidden="1">#REF!</definedName>
    <definedName name="_4__123Graph_BCHART_2" hidden="1">'[1]Not In Use HERE FORWARD------&gt;&gt;'!$D$11:$D$16</definedName>
    <definedName name="_4_0__123Grap" hidden="1">#REF!</definedName>
    <definedName name="_Fill" localSheetId="0" hidden="1">#REF!</definedName>
    <definedName name="_Fill" hidden="1">#REF!</definedName>
    <definedName name="_Key1" localSheetId="0" hidden="1">[2]Original!#REF!</definedName>
    <definedName name="_Key1" hidden="1">[3]Original!#REF!</definedName>
    <definedName name="_Key2" localSheetId="0" hidden="1">[2]Original!#REF!</definedName>
    <definedName name="_Key2" hidden="1">[3]Original!#REF!</definedName>
    <definedName name="_odc1" hidden="1">{#N/A,#N/A,FALSE,"ManLoading"}</definedName>
    <definedName name="_odc2" hidden="1">{#N/A,#N/A,FALSE,"ManLoading"}</definedName>
    <definedName name="_Order1" hidden="1">255</definedName>
    <definedName name="_Order2" hidden="1">255</definedName>
    <definedName name="_pc1" hidden="1">{#N/A,#N/A,FALSE,"Benefits 01-06"}</definedName>
    <definedName name="_pc2" hidden="1">{#N/A,#N/A,FALSE,"Benefits 01-06"}</definedName>
    <definedName name="_Regression_Out" hidden="1">#REF!</definedName>
    <definedName name="_Regression_out1" hidden="1">#REF!</definedName>
    <definedName name="_Regression_X" hidden="1">#REF!</definedName>
    <definedName name="_Regression_Y" hidden="1">#REF!</definedName>
    <definedName name="_rfa1" hidden="1">{"Yr1",#N/A,FALSE,"Budget Detail";"Yr2",#N/A,FALSE,"Budget Detail";"Yr3",#N/A,FALSE,"Budget Detail";"Yr4",#N/A,FALSE,"Budget Detail";"Yr5",#N/A,FALSE,"Budget Detail";"Total",#N/A,FALSE,"Budget Detail"}</definedName>
    <definedName name="_Sort" hidden="1">#REF!</definedName>
    <definedName name="_sort1" hidden="1">#REF!</definedName>
    <definedName name="_sort2" hidden="1">#REF!</definedName>
    <definedName name="_TX09">"Q6"</definedName>
    <definedName name="AB">'NGO Name Detail Budget'!$A$3</definedName>
    <definedName name="accountbongsal">[4]Parameters!$I$30</definedName>
    <definedName name="accountmonrosal">[4]Parameters!$I$24</definedName>
    <definedName name="adf" hidden="1">{"PAGE1",#N/A,FALSE,"CPFFMSTR";"PAGE2",#N/A,FALSE,"CPFFMSTR"}</definedName>
    <definedName name="adfsdaf" hidden="1">{"PAGE1",#N/A,FALSE,"CPFFMSTR";"PAGE2",#N/A,FALSE,"CPFFMSTR"}</definedName>
    <definedName name="aer" hidden="1">{"PAGE1",#N/A,FALSE,"CPFFMSTR";"PAGE2",#N/A,FALSE,"CPFFMSTR"}</definedName>
    <definedName name="aer3e" hidden="1">{"PAGE1",#N/A,FALSE,"CPFFMSTR";"PAGE2",#N/A,FALSE,"CPFFMSTR"}</definedName>
    <definedName name="aere" hidden="1">{"PAGE1",#N/A,FALSE,"CPFFMSTR";"PAGE2",#N/A,FALSE,"CPFFMSTR"}</definedName>
    <definedName name="aesre" hidden="1">{"PAGE1",#N/A,FALSE,"CPFFMSTR";"PAGE2",#N/A,FALSE,"CPFFMSTR"}</definedName>
    <definedName name="asdf" hidden="1">{"PAGE1",#N/A,FALSE,"CPFFMSTR";"PAGE2",#N/A,FALSE,"CPFFMSTR"}</definedName>
    <definedName name="ASI_CCN_1">[5]Pricing!$D$34</definedName>
    <definedName name="ASI_CCN_2">[5]Pricing!$D$35</definedName>
    <definedName name="ASI_CCN_3">[5]Pricing!$D$36</definedName>
    <definedName name="ASI_CCN_4">[5]Pricing!$D$37</definedName>
    <definedName name="ASI_CCN_5">[5]Pricing!$D$38</definedName>
    <definedName name="ASI_Dec_1">[5]Pricing!$E$34</definedName>
    <definedName name="ASI_May_1">[5]Pricing!$C$34</definedName>
    <definedName name="ASI_May_2">[5]Pricing!$C$35</definedName>
    <definedName name="ASI_May_3">[5]Pricing!$C$36</definedName>
    <definedName name="ASI_May_4">[5]Pricing!$C$37</definedName>
    <definedName name="ASI_May_5">[5]Pricing!$C$38</definedName>
    <definedName name="associate">[4]Parameters!$I$9</definedName>
    <definedName name="benefit2" hidden="1">{#N/A,#N/A,FALSE,"Benefits 01-06"}</definedName>
    <definedName name="benefit3" hidden="1">{#N/A,#N/A,FALSE,"Benefits 01-06"}</definedName>
    <definedName name="benefits" hidden="1">{#N/A,#N/A,FALSE,"Benefits 01-06"}</definedName>
    <definedName name="bookkeepersal">[4]Parameters!$I$25</definedName>
    <definedName name="bver" hidden="1">{"PAGE1",#N/A,FALSE,"CPFFMSTR";"PAGE2",#N/A,FALSE,"CPFFMSTR"}</definedName>
    <definedName name="cgcgc" hidden="1">{"CACOST95",#N/A,FALSE,"CACOST_1000";"CA95REPORT",#N/A,FALSE,"CACOST_1000"}</definedName>
    <definedName name="CGHY" hidden="1">{"PAGE1",#N/A,FALSE,"CPFFMSTR";"PAGE2",#N/A,FALSE,"CPFFMSTR"}</definedName>
    <definedName name="ci">[4]Parameters!$B$2</definedName>
    <definedName name="classinstadvsal">[4]Parameters!$O$17</definedName>
    <definedName name="coachprofsal">[4]Parameters!$O$64</definedName>
    <definedName name="commsal">[4]Parameters!$O$33</definedName>
    <definedName name="contracts">[4]Parameters!$I$13</definedName>
    <definedName name="copsal">[4]Parameters!$O$11</definedName>
    <definedName name="CostCenter">'[6]SC Detail'!#REF!</definedName>
    <definedName name="costdatacollectspec">[4]Parameters!$I$10</definedName>
    <definedName name="CostType">'[6]SC Detail'!#REF!</definedName>
    <definedName name="CountryCode" localSheetId="0">'[6]Coded Detail Budget'!$A$5</definedName>
    <definedName name="CountryCode">'[7]MC Detail Budget'!$A$5</definedName>
    <definedName name="cuas" hidden="1">#N/A</definedName>
    <definedName name="DASother">[4]Parameters!$I$34</definedName>
    <definedName name="db" hidden="1">{"Yr1",#N/A,FALSE,"Budget Detail";"Yr2",#N/A,FALSE,"Budget Detail";"Yr3",#N/A,FALSE,"Budget Detail";"Yr4",#N/A,FALSE,"Budget Detail";"Yr5",#N/A,FALSE,"Budget Detail";"Total",#N/A,FALSE,"Budget Detail"}</definedName>
    <definedName name="dba">[4]Parameters!$D$25</definedName>
    <definedName name="dcop">[4]Parameters!$O$12</definedName>
    <definedName name="dd" hidden="1">{"CACOST95",#N/A,FALSE,"CACOST_1000";"CA95REPORT",#N/A,FALSE,"CACOST_1000"}</definedName>
    <definedName name="Dec" hidden="1">[8]May!$A$8:$A$112</definedName>
    <definedName name="DEPT" localSheetId="0">'[6]Coded Detail Budget'!$A$4</definedName>
    <definedName name="DEPT">'[7]MC Detail Budget'!$A$4</definedName>
    <definedName name="DFGKJK" hidden="1">#N/A</definedName>
    <definedName name="DFTY" hidden="1">{"PAGE1",#N/A,FALSE,"CPFFMSTR";"PAGE2",#N/A,FALSE,"CPFFMSTR"}</definedName>
    <definedName name="director">[4]Parameters!$I$7</definedName>
    <definedName name="driver2sal">[4]Parameters!$I$28</definedName>
    <definedName name="driverl1sal">[4]Parameters!$I$27</definedName>
    <definedName name="drmelsal">[4]Parameters!$O$35</definedName>
    <definedName name="dsfa" hidden="1">{"PAGE1",#N/A,FALSE,"CPFFMSTR";"PAGE2",#N/A,FALSE,"CPFFMSTR"}</definedName>
    <definedName name="dtys" hidden="1">{"PAGE1",#N/A,FALSE,"CPFFMSTR";"PAGE2",#N/A,FALSE,"CPFFMSTR"}</definedName>
    <definedName name="eafo" hidden="1">{"ACC_Cars_125K_PA",#N/A,FALSE,"ACC Cars Co1 125K ";"ACC_Cars_125K_Prop",#N/A,FALSE,"ACC Cars Co1 125K "}</definedName>
    <definedName name="eafo1" hidden="1">{"ACC_Cars_400K_PA",#N/A,FALSE,"ACC Cars Co1 400K";"ACC_Cars_400K_Prop",#N/A,FALSE,"ACC Cars Co1 400K"}</definedName>
    <definedName name="eafo10" hidden="1">{"PearsonCo1_Prop",#N/A,FALSE,"Pearsons Task Co1";"PearsonCo1_PA",#N/A,FALSE,"Pearsons Task Co1"}</definedName>
    <definedName name="eafo11" hidden="1">{"PearsonCo5_Prop",#N/A,FALSE,"Pearsons Task Co5";"PearsonCo5_PA",#N/A,FALSE,"Pearsons Task Co5"}</definedName>
    <definedName name="eafo12" hidden="1">{"Seal Team J6 Sum",#N/A,FALSE,"Seal Team Summary";"Seal Team J6",#N/A,FALSE,"Seal Team ";"Seal Team ODC J6",#N/A,FALSE,"Seal Team ODCs";"Seal Team Trvl J6",#N/A,FALSE," Seal Team Trvl"}</definedName>
    <definedName name="eafo15" hidden="1">{"ACC_Cars_125K_PA",#N/A,FALSE,"ACC Cars Co1 125K ";"ACC_Cars_125K_Prop",#N/A,FALSE,"ACC Cars Co1 125K "}</definedName>
    <definedName name="eafo16" hidden="1">{"ACC_Cars_400K_PA",#N/A,FALSE,"ACC Cars Co1 400K";"ACC_Cars_400K_Prop",#N/A,FALSE,"ACC Cars Co1 400K"}</definedName>
    <definedName name="eafo17" hidden="1">{"PAGE1",#N/A,FALSE,"ACC_CARS Travel 125K";"PAGE2",#N/A,FALSE,"ACC_CARS Travel 125K"}</definedName>
    <definedName name="eafo18" hidden="1">{"Page1",#N/A,FALSE,"ACC_CARS Travel 400K";"Page2",#N/A,FALSE,"ACC_CARS Travel 400K"}</definedName>
    <definedName name="eafo19" hidden="1">{"Pre_CCB",#N/A,FALSE,"Pre CCB Pkg ";"CCB_Memb_Notbk",#N/A,FALSE,"CCB_Memb_Notebk";"CCB_Handouts",#N/A,FALSE,"Handouts";"JDISS_Brochure",#N/A,FALSE,"JDISS_Brochure";"JDISS_Minutes",#N/A,FALSE,"JDISS_Minutes";"Total_JDISS",#N/A,FALSE,"Total JDISS"}</definedName>
    <definedName name="eafo2" hidden="1">{"PAGE1",#N/A,FALSE,"ACC_CARS Travel 125K";"PAGE2",#N/A,FALSE,"ACC_CARS Travel 125K"}</definedName>
    <definedName name="eafo20" hidden="1">{"DolanCo1_PA",#N/A,FALSE,"Tina Dolan";"DolanCo1_Prop",#N/A,FALSE,"Tina Dolan"}</definedName>
    <definedName name="eafo21" hidden="1">{"Prop_350K",#N/A,FALSE,"Ebron-350K";"PA_350K",#N/A,FALSE,"Ebron-350K";"Ebron350KTrvl",#N/A,FALSE,"Ebrons Travel 350k"}</definedName>
    <definedName name="eafo22" hidden="1">{"EbronCo1_PA",#N/A,FALSE,"Ebrons Task Co1";"EbronCo1_Prop",#N/A,FALSE,"Ebrons Task Co1";"Ebron316KTrvl",#N/A,FALSE,"Ebrons Travel 316k"}</definedName>
    <definedName name="eafo23" hidden="1">{"EbronCo5_PA",#N/A,FALSE,"Ebrons Task Co5";"EbronCo5_Prop",#N/A,FALSE,"Ebrons Task Co5"}</definedName>
    <definedName name="eafo24" hidden="1">{"JDISS_Co1",#N/A,FALSE,"JDISS_Co1";"JDISSCo1_PA",#N/A,FALSE,"JDISS_Co1"}</definedName>
    <definedName name="eafo26" hidden="1">{"PearsonCo5_Prop",#N/A,FALSE,"Pearsons Task Co5";"PearsonCo5_PA",#N/A,FALSE,"Pearsons Task Co5"}</definedName>
    <definedName name="eafo27" hidden="1">{"Seal Team J6 Sum",#N/A,FALSE,"Seal Team Summary";"Seal Team J6",#N/A,FALSE,"Seal Team ";"Seal Team ODC J6",#N/A,FALSE,"Seal Team ODCs";"Seal Team Trvl J6",#N/A,FALSE," Seal Team Trvl"}</definedName>
    <definedName name="eafo3" hidden="1">{"Page1",#N/A,FALSE,"ACC_CARS Travel 400K";"Page2",#N/A,FALSE,"ACC_CARS Travel 400K"}</definedName>
    <definedName name="eafo4" hidden="1">{"Pre_CCB",#N/A,FALSE,"Pre CCB Pkg ";"CCB_Memb_Notbk",#N/A,FALSE,"CCB_Memb_Notebk";"CCB_Handouts",#N/A,FALSE,"Handouts";"JDISS_Brochure",#N/A,FALSE,"JDISS_Brochure";"JDISS_Minutes",#N/A,FALSE,"JDISS_Minutes";"Total_JDISS",#N/A,FALSE,"Total JDISS"}</definedName>
    <definedName name="eafo5" hidden="1">{"DolanCo1_PA",#N/A,FALSE,"Tina Dolan";"DolanCo1_Prop",#N/A,FALSE,"Tina Dolan"}</definedName>
    <definedName name="eafo6" hidden="1">{"Prop_350K",#N/A,FALSE,"Ebron-350K";"PA_350K",#N/A,FALSE,"Ebron-350K";"Ebron350KTrvl",#N/A,FALSE,"Ebrons Travel 350k"}</definedName>
    <definedName name="eafo7" hidden="1">{"EbronCo1_PA",#N/A,FALSE,"Ebrons Task Co1";"EbronCo1_Prop",#N/A,FALSE,"Ebrons Task Co1";"Ebron316KTrvl",#N/A,FALSE,"Ebrons Travel 316k"}</definedName>
    <definedName name="eafo8" hidden="1">{"EbronCo5_PA",#N/A,FALSE,"Ebrons Task Co5";"EbronCo5_Prop",#N/A,FALSE,"Ebrons Task Co5"}</definedName>
    <definedName name="eafo9" hidden="1">{"JDISS_Co1",#N/A,FALSE,"JDISS_Co1";"JDISSCo1_PA",#N/A,FALSE,"JDISS_Co1"}</definedName>
    <definedName name="earo25" hidden="1">{"PearsonCo1_Prop",#N/A,FALSE,"Pearsons Task Co1";"PearsonCo1_PA",#N/A,FALSE,"Pearsons Task Co1"}</definedName>
    <definedName name="egrasssal">[4]Parameters!$O$25</definedName>
    <definedName name="eras" hidden="1">{"PAGE1",#N/A,FALSE,"CPFFMSTR";"PAGE2",#N/A,FALSE,"CPFFMSTR"}</definedName>
    <definedName name="ERTY" hidden="1">#N/A</definedName>
    <definedName name="erwe" hidden="1">{"PAGE1",#N/A,FALSE,"CPFFMSTR";"PAGE2",#N/A,FALSE,"CPFFMSTR"}</definedName>
    <definedName name="EV__LASTREFTIME__" hidden="1">39622.6580902778</definedName>
    <definedName name="EV__LASTREFTIME___1" hidden="1">39696.5797569444</definedName>
    <definedName name="falg" hidden="1">{"Yr1",#N/A,FALSE,"Budget Detail";"Yr2",#N/A,FALSE,"Budget Detail";"Yr3",#N/A,FALSE,"Budget Detail";"Yr4",#N/A,FALSE,"Budget Detail";"Yr5",#N/A,FALSE,"Budget Detail";"Total",#N/A,FALSE,"Budget Detail"}</definedName>
    <definedName name="fasdf" hidden="1">{"PAGE1",#N/A,FALSE,"CPFFMSTR";"PAGE2",#N/A,FALSE,"CPFFMSTR"}</definedName>
    <definedName name="FB">[5]Pricing!$C$9</definedName>
    <definedName name="FCCM_GA">[5]Pricing!$C$30</definedName>
    <definedName name="FCCM_MSE">[5]Pricing!$C$31</definedName>
    <definedName name="Fee">[5]Pricing!$C$18</definedName>
    <definedName name="fgfg" hidden="1">{"CACOST95",#N/A,FALSE,"CACOST_1000";"CA95REPORT",#N/A,FALSE,"CACOST_1000"}</definedName>
    <definedName name="fielddirsal">[4]Parameters!$O$45</definedName>
    <definedName name="FieldOffice" localSheetId="0">'[6]Coded Detail Budget'!$A$11</definedName>
    <definedName name="FieldOffice">'[7]MC Detail Budget'!$A$7</definedName>
    <definedName name="Final_Year_Months">[9]Parameters!#REF!</definedName>
    <definedName name="fincomp">[4]Parameters!$I$12</definedName>
    <definedName name="flag" hidden="1">{"Yr1",#N/A,FALSE,"Budget Detail";"Yr2",#N/A,FALSE,"Budget Detail";"Yr3",#N/A,FALSE,"Budget Detail";"Yr4",#N/A,FALSE,"Budget Detail";"Yr5",#N/A,FALSE,"Budget Detail";"Total",#N/A,FALSE,"Budget Detail"}</definedName>
    <definedName name="fooh">[4]Parameters!$D$15</definedName>
    <definedName name="FRX">[10]DETAIL!$C$8</definedName>
    <definedName name="Fund" localSheetId="0">'[6]Coded Detail Budget'!$A$3</definedName>
    <definedName name="fund">'[7]MC Detail Budget'!$A$3</definedName>
    <definedName name="GA">[5]Pricing!$C$16</definedName>
    <definedName name="gesisal">[4]Parameters!$O$32</definedName>
    <definedName name="Grant2" hidden="1">{#N/A,#N/A,FALSE,"Grant to date"}</definedName>
    <definedName name="grantfee">[4]Parameters!$D$18</definedName>
    <definedName name="grd12sal">[4]Parameters!$O$23</definedName>
    <definedName name="GSDFG" hidden="1">{"PAGE1",#N/A,FALSE,"CPFFMSTR";"PAGE2",#N/A,FALSE,"CPFFMSTR"}</definedName>
    <definedName name="h" hidden="1">{"CACOST95",#N/A,FALSE,"CACOST_1000";"CA95REPORT",#N/A,FALSE,"CACOST_1000"}</definedName>
    <definedName name="HGJ" hidden="1">{"PAGE1",#N/A,FALSE,"CPFFMSTR";"PAGE2",#N/A,FALSE,"CPFFMSTR"}</definedName>
    <definedName name="HHH" hidden="1">{"Form DD",#N/A,FALSE,"DD";"EE",#N/A,FALSE,"EE";"Indirects",#N/A,FALSE,"DD"}</definedName>
    <definedName name="hocomm">[4]Parameters!$I$17</definedName>
    <definedName name="hofr">[4]Parameters!$D$7</definedName>
    <definedName name="hooh">[4]Parameters!$D$14</definedName>
    <definedName name="hoproc">[4]Parameters!$I$14</definedName>
    <definedName name="hotraining">[4]Parameters!$I$18</definedName>
    <definedName name="hotrip">[4]Parameters!$D$48</definedName>
    <definedName name="hours_m">166.67</definedName>
    <definedName name="hours_y">1833</definedName>
    <definedName name="hrmgrsal">[4]Parameters!$I$23</definedName>
    <definedName name="ictsal">[4]Parameters!$O$28</definedName>
    <definedName name="innoc">[4]Parameters!$D$40</definedName>
    <definedName name="instrusupp5">[4]Parameters!$O$53</definedName>
    <definedName name="IntlPerDiem">#REF!</definedName>
    <definedName name="IntlTravel">#REF!</definedName>
    <definedName name="Intro" hidden="1">#N/A</definedName>
    <definedName name="IntroPrintArea" hidden="1">#N/A</definedName>
    <definedName name="ITE_Int">[5]Pricing!$C$14</definedName>
    <definedName name="ITE_lab">[5]Pricing!$C$13</definedName>
    <definedName name="ITE_Off">[11]Pricing!$C$10</definedName>
    <definedName name="ITE_OffOther">[11]Pricing!$C$11</definedName>
    <definedName name="ITE_on">[11]Pricing!$C$5</definedName>
    <definedName name="ITE_OnOther">[11]Pricing!$C$6</definedName>
    <definedName name="ITE_Other">[5]Pricing!$C$12</definedName>
    <definedName name="ITE_SSS">[5]Pricing!$C$11</definedName>
    <definedName name="JH" hidden="1">{"PAGE1",#N/A,FALSE,"CPFFMSTR";"PAGE2",#N/A,FALSE,"CPFFMSTR"}</definedName>
    <definedName name="JJJJJ" hidden="1">{"Yr1",#N/A,FALSE,"Budget Detail";"Yr2",#N/A,FALSE,"Budget Detail";"Yr3",#N/A,FALSE,"Budget Detail";"Yr4",#N/A,FALSE,"Budget Detail";"Yr5",#N/A,FALSE,"Budget Detail";"Total",#N/A,FALSE,"Budget Detail"}</definedName>
    <definedName name="JKHJ" hidden="1">{"PAGE1",#N/A,FALSE,"CPFFMSTR";"PAGE2",#N/A,FALSE,"CPFFMSTR"}</definedName>
    <definedName name="jokiyh" hidden="1">{"Yr1",#N/A,FALSE,"Budget Detail";"Yr2",#N/A,FALSE,"Budget Detail";"Yr3",#N/A,FALSE,"Budget Detail";"Yr4",#N/A,FALSE,"Budget Detail";"Yr5",#N/A,FALSE,"Budget Detail";"Total",#N/A,FALSE,"Budget Detail"}</definedName>
    <definedName name="localfr">[4]Parameters!$D$8</definedName>
    <definedName name="LocalPerDiem">#REF!</definedName>
    <definedName name="LocalTravel">#REF!</definedName>
    <definedName name="locinfl">[4]Parameters!$D$21</definedName>
    <definedName name="locsttasal">[4]Parameters!$O$8</definedName>
    <definedName name="ltmedexam">[4]Parameters!$D$38</definedName>
    <definedName name="MainOffice" localSheetId="0">'[6]Coded Detail Budget'!$A$6</definedName>
    <definedName name="MainOffice">'[7]MC Detail Budget'!$A$6</definedName>
    <definedName name="manager">[4]Parameters!$I$8</definedName>
    <definedName name="medexstta">[4]Parameters!$D$26</definedName>
    <definedName name="meliason5">[4]Parameters!$O$52</definedName>
    <definedName name="melspec">[4]Parameters!$I$16</definedName>
    <definedName name="Mid_Years_Months">[9]Parameters!#REF!</definedName>
    <definedName name="monroviadcrt">[4]Parameters!$D$53</definedName>
    <definedName name="monroviausrt">[4]Parameters!$D$52</definedName>
    <definedName name="MSE">[5]Pricing!$C$17</definedName>
    <definedName name="name">[4]Parameters!$B$3</definedName>
    <definedName name="natlstandsal">[4]Parameters!$O$21</definedName>
    <definedName name="NG">'[7]IMC Detail Budget'!$A$5</definedName>
    <definedName name="NG00">'[7]IMC Detail Budget'!$A$7</definedName>
    <definedName name="no" hidden="1">{#N/A,#N/A,FALSE,"ManLoading"}</definedName>
    <definedName name="none" hidden="1">{#N/A,#N/A,FALSE,"ManLoading"}</definedName>
    <definedName name="Oct" hidden="1">[8]May!$A$8:$A$112</definedName>
    <definedName name="ODC_Inf">[5]Pricing!$C$40</definedName>
    <definedName name="Owner">"CBGK"</definedName>
    <definedName name="PAGE4" hidden="1">{"actuals_1",#N/A,FALSE,"CO 1 YRS";"burden_1",#N/A,FALSE,"CO 1 YRS";"input",#N/A,FALSE,"INPUT"}</definedName>
    <definedName name="PAYROLL" hidden="1">[8]May!$A$8:$A$112</definedName>
    <definedName name="pig" hidden="1">{"Yr1",#N/A,FALSE,"Budget Detail";"Yr2",#N/A,FALSE,"Budget Detail";"Yr3",#N/A,FALSE,"Budget Detail";"Yr4",#N/A,FALSE,"Budget Detail";"Yr5",#N/A,FALSE,"Budget Detail";"Total",#N/A,FALSE,"Budget Detail"}</definedName>
    <definedName name="_xlnm.Print_Area" localSheetId="0">'Donor Summary'!$A$1:$I$19</definedName>
    <definedName name="proposed" hidden="1">{#N/A,#N/A,FALSE,"ManLoading"}</definedName>
    <definedName name="Review" hidden="1">{#N/A,#N/A,FALSE,"Benefits 01-06"}</definedName>
    <definedName name="rfa" hidden="1">{"Yr1",#N/A,FALSE,"Budget Detail";"Yr2",#N/A,FALSE,"Budget Detail";"Yr3",#N/A,FALSE,"Budget Detail";"Yr4",#N/A,FALSE,"Budget Detail";"Yr5",#N/A,FALSE,"Budget Detail";"Total",#N/A,FALSE,"Budget Detail"}</definedName>
    <definedName name="RYUK" hidden="1">{"PAGE1",#N/A,FALSE,"CPFFMSTR";"PAGE2",#N/A,FALSE,"CPFFMSTR"}</definedName>
    <definedName name="SAPBEXdnldView" hidden="1">"5X14PFXE61YNK4HO3XAFYH27Y"</definedName>
    <definedName name="SAPBEXsysID" hidden="1">"BWP"</definedName>
    <definedName name="sdfg" hidden="1">{"PAGE1",#N/A,FALSE,"CPFFMSTR";"PAGE2",#N/A,FALSE,"CPFFMSTR"}</definedName>
    <definedName name="sdfkkl" hidden="1">#N/A</definedName>
    <definedName name="Sep_Fill" hidden="1">[12]May!$A$8:$A$112</definedName>
    <definedName name="sept2" hidden="1">[12]May!$A$8:$A$112</definedName>
    <definedName name="SFF" hidden="1">#N/A</definedName>
    <definedName name="SFG" hidden="1">{"PAGE1",#N/A,FALSE,"CPFFMSTR";"PAGE2",#N/A,FALSE,"CPFFMSTR"}</definedName>
    <definedName name="tbl_intl_travel">#REF!</definedName>
    <definedName name="tbl_local_travel">#REF!</definedName>
    <definedName name="Temp" hidden="1">{#N/A,#N/A,FALSE,"ManLoading"}</definedName>
    <definedName name="THFTJ" hidden="1">{#N/A,#N/A,FALSE,"Benefits 01-06"}</definedName>
    <definedName name="TOTAL" hidden="1">{"CACOST95",#N/A,FALSE,"CACOST_1000";"CA95REPORT",#N/A,FALSE,"CACOST_1000"}</definedName>
    <definedName name="trsty" hidden="1">{"PAGE1",#N/A,FALSE,"CPFFMSTR";"PAGE2",#N/A,FALSE,"CPFFMSTR"}</definedName>
    <definedName name="VersionDate">"Juni 2005"</definedName>
    <definedName name="VersionLanguage">"German"</definedName>
    <definedName name="VersionNum">2.52</definedName>
    <definedName name="Visas">#REF!</definedName>
    <definedName name="warm.mali" hidden="1">{"sum",#N/A,FALSE,"Summary";"admin1",#N/A,FALSE,"Admin";"admin2",#N/A,FALSE,"Admin";"admin3",#N/A,FALSE,"Admin";"nat",#N/A,FALSE,"Natugo";"irri1",#N/A,FALSE,"Irrigation";"irri2",#N/A,FALSE,"Irrigation";"oil1",#N/A,FALSE,"Press and Sesame";"oil2",#N/A,FALSE,"Press and Sesame";"stove1",#N/A,FALSE,"Stove";"stove2",#N/A,FALSE,"Stove"}</definedName>
    <definedName name="wrn.ACC_Cars_125K_Co1." hidden="1">{"ACC_Cars_125K_PA",#N/A,FALSE,"ACC Cars Co1 125K ";"ACC_Cars_125K_Prop",#N/A,FALSE,"ACC Cars Co1 125K "}</definedName>
    <definedName name="wrn.ACC_Cars_400K_Co1." hidden="1">{"ACC_Cars_400K_PA",#N/A,FALSE,"ACC Cars Co1 400K";"ACC_Cars_400K_Prop",#N/A,FALSE,"ACC Cars Co1 400K"}</definedName>
    <definedName name="wrn.ACC_Cars_Travel_125K." hidden="1">{"PAGE1",#N/A,FALSE,"ACC_CARS Travel 125K";"PAGE2",#N/A,FALSE,"ACC_CARS Travel 125K"}</definedName>
    <definedName name="wrn.ACC_CARS_Travel_400K." hidden="1">{"Page1",#N/A,FALSE,"ACC_CARS Travel 400K";"Page2",#N/A,FALSE,"ACC_CARS Travel 400K"}</definedName>
    <definedName name="wrn.All._.Grant._.Forms." hidden="1">{"Form DD",#N/A,FALSE,"DD";"EE",#N/A,FALSE,"EE";"Indirects",#N/A,FALSE,"DD"}</definedName>
    <definedName name="wrn.BACKUP." hidden="1">{"actuals_1",#N/A,FALSE,"CO 1 YRS";"burden_1",#N/A,FALSE,"CO 1 YRS";"input",#N/A,FALSE,"INPUT"}</definedName>
    <definedName name="wrn.Benifits." hidden="1">{#N/A,#N/A,FALSE,"Benefits 01-06"}</definedName>
    <definedName name="wrn.CCB_JDISS." hidden="1">{"Pre_CCB",#N/A,FALSE,"Pre CCB Pkg ";"CCB_Memb_Notbk",#N/A,FALSE,"CCB_Memb_Notebk";"CCB_Handouts",#N/A,FALSE,"Handouts";"JDISS_Brochure",#N/A,FALSE,"JDISS_Brochure";"JDISS_Minutes",#N/A,FALSE,"JDISS_Minutes";"Total_JDISS",#N/A,FALSE,"Total JDISS"}</definedName>
    <definedName name="wrn.cdra._.Total._.budget.2" hidden="1">{"Yr1",#N/A,FALSE,"Budget Detail";"Yr2",#N/A,FALSE,"Budget Detail";"Yr3",#N/A,FALSE,"Budget Detail";"Yr4",#N/A,FALSE,"Budget Detail";"Yr5",#N/A,FALSE,"Budget Detail";"Total",#N/A,FALSE,"Budget Detail"}</definedName>
    <definedName name="wrn.cdra._.total._.Budget.5" hidden="1">{"Yr1",#N/A,FALSE,"Budget Detail";"Yr2",#N/A,FALSE,"Budget Detail";"Yr3",#N/A,FALSE,"Budget Detail";"Yr4",#N/A,FALSE,"Budget Detail";"Yr5",#N/A,FALSE,"Budget Detail";"Total",#N/A,FALSE,"Budget Detail"}</definedName>
    <definedName name="wrn.CRDA._.Total._.Budget." hidden="1">{"Yr1",#N/A,FALSE,"Budget Detail";"Yr2",#N/A,FALSE,"Budget Detail";"Yr3",#N/A,FALSE,"Budget Detail";"Yr4",#N/A,FALSE,"Budget Detail";"Yr5",#N/A,FALSE,"Budget Detail";"Total",#N/A,FALSE,"Budget Detail"}</definedName>
    <definedName name="wrn.crda._.Total._.budget.1" hidden="1">{"Yr1",#N/A,FALSE,"Budget Detail";"Yr2",#N/A,FALSE,"Budget Detail";"Yr3",#N/A,FALSE,"Budget Detail";"Yr4",#N/A,FALSE,"Budget Detail";"Yr5",#N/A,FALSE,"Budget Detail";"Total",#N/A,FALSE,"Budget Detail"}</definedName>
    <definedName name="wrn.crda._.Total._.budget.3" hidden="1">{"Yr1",#N/A,FALSE,"Budget Detail";"Yr2",#N/A,FALSE,"Budget Detail";"Yr3",#N/A,FALSE,"Budget Detail";"Yr4",#N/A,FALSE,"Budget Detail";"Yr5",#N/A,FALSE,"Budget Detail";"Total",#N/A,FALSE,"Budget Detail"}</definedName>
    <definedName name="wrn.crda._.Total._.Budget.4" hidden="1">{"Yr1",#N/A,FALSE,"Budget Detail";"Yr2",#N/A,FALSE,"Budget Detail";"Yr3",#N/A,FALSE,"Budget Detail";"Yr4",#N/A,FALSE,"Budget Detail";"Yr5",#N/A,FALSE,"Budget Detail";"Total",#N/A,FALSE,"Budget Detail"}</definedName>
    <definedName name="wrn.Dolan_Co1." hidden="1">{"DolanCo1_PA",#N/A,FALSE,"Tina Dolan";"DolanCo1_Prop",#N/A,FALSE,"Tina Dolan"}</definedName>
    <definedName name="wrn.Ebron_350K." hidden="1">{"Prop_350K",#N/A,FALSE,"Ebron-350K";"PA_350K",#N/A,FALSE,"Ebron-350K";"Ebron350KTrvl",#N/A,FALSE,"Ebrons Travel 350k"}</definedName>
    <definedName name="wrn.Ebron_Co1." hidden="1">{"EbronCo1_PA",#N/A,FALSE,"Ebrons Task Co1";"EbronCo1_Prop",#N/A,FALSE,"Ebrons Task Co1";"Ebron316KTrvl",#N/A,FALSE,"Ebrons Travel 316k"}</definedName>
    <definedName name="wrn.Ebron_Co5." hidden="1">{"EbronCo5_PA",#N/A,FALSE,"Ebrons Task Co5";"EbronCo5_Prop",#N/A,FALSE,"Ebrons Task Co5"}</definedName>
    <definedName name="wrn.Grant._.to._.dat." hidden="1">{#N/A,#N/A,FALSE,"Grant to date"}</definedName>
    <definedName name="wrn.INVOICE." hidden="1">{"SF1034",#N/A,FALSE,"SF1034";"PAGE1",#N/A,FALSE,"SF1035-CO1-PG1";"PAGE2",#N/A,FALSE,"SF1035-CO1-PG2"}</definedName>
    <definedName name="wrn.JDISS_Co1." hidden="1">{"JDISS_Co1",#N/A,FALSE,"JDISS_Co1";"JDISSCo1_PA",#N/A,FALSE,"JDISS_Co1"}</definedName>
    <definedName name="wrn.mali." hidden="1">{"sum",#N/A,FALSE,"Summary";"admin1",#N/A,FALSE,"Admin";"admin2",#N/A,FALSE,"Admin";"admin3",#N/A,FALSE,"Admin";"nat",#N/A,FALSE,"Natugo";"irri1",#N/A,FALSE,"Irrigation";"irri2",#N/A,FALSE,"Irrigation";"oil1",#N/A,FALSE,"Press and Sesame";"oil2",#N/A,FALSE,"Press and Sesame";"stove1",#N/A,FALSE,"Stove";"stove2",#N/A,FALSE,"Stove"}</definedName>
    <definedName name="wrn.Man._.Loading._.Sheet." hidden="1">{#N/A,#N/A,FALSE,"ManLoading"}</definedName>
    <definedName name="wrn.Pearson_Co1." hidden="1">{"PearsonCo1_Prop",#N/A,FALSE,"Pearsons Task Co1";"PearsonCo1_PA",#N/A,FALSE,"Pearsons Task Co1"}</definedName>
    <definedName name="wrn.Pearson_Co5." hidden="1">{"PearsonCo5_Prop",#N/A,FALSE,"Pearsons Task Co5";"PearsonCo5_PA",#N/A,FALSE,"Pearsons Task Co5"}</definedName>
    <definedName name="wrn.price." hidden="1">{"PAGE1",#N/A,FALSE,"CPFFMSTR";"PAGE2",#N/A,FALSE,"CPFFMSTR"}</definedName>
    <definedName name="wrn.PRINT._.ALL." hidden="1">{"ORIG",#N/A,FALSE,"Sheet1";"GOVT LABOR",#N/A,FALSE,"Sheet1";"INT LABOR",#N/A,FALSE,"Sheet1"}</definedName>
    <definedName name="wrn.Print_Detail_And_Summary." hidden="1">{"ViewPreCalc",#N/A,TRUE,"PreCalc";"ViewSummary",#N/A,TRUE,"Summary "}</definedName>
    <definedName name="wrn.Seal._.Team._.J6." hidden="1">{"Seal Team J6 Sum",#N/A,FALSE,"Seal Team Summary";"Seal Team J6",#N/A,FALSE,"Seal Team ";"Seal Team ODC J6",#N/A,FALSE,"Seal Team ODCs";"Seal Team Trvl J6",#N/A,FALSE," Seal Team Trvl"}</definedName>
    <definedName name="wrn.Summary._.1._.Year." hidden="1">{"One Year",#N/A,FALSE,"Summary"}</definedName>
    <definedName name="wrn.TOTALCACOST." hidden="1">{"CACOST95",#N/A,FALSE,"CACOST_1000";"CA95REPORT",#N/A,FALSE,"CACOST_1000"}</definedName>
    <definedName name="wrn1.price." hidden="1">{"PAGE1",#N/A,FALSE,"CPFFMSTR";"PAGE2",#N/A,FALSE,"CPFFMSTR"}</definedName>
    <definedName name="XC">[13]DETAIL!$R$2</definedName>
    <definedName name="XFDTGH" hidden="1">{"PAGE1",#N/A,FALSE,"CPFFMSTR";"PAGE2",#N/A,FALSE,"CPFFMSTR"}</definedName>
    <definedName name="XGH" hidden="1">{"PAGE1",#N/A,FALSE,"CPFFMSTR";"PAGE2",#N/A,FALSE,"CPFFMSTR"}</definedName>
    <definedName name="XGHXF" hidden="1">{"PAGE1",#N/A,FALSE,"CPFFMSTR";"PAGE2",#N/A,FALSE,"CPFFMSTR"}</definedName>
    <definedName name="xvcb" hidden="1">{"PAGE1",#N/A,FALSE,"CPFFMSTR";"PAGE2",#N/A,FALSE,"CPFFMSTR"}</definedName>
    <definedName name="xxx" hidden="1">{"ACC_Cars_125K_PA",#N/A,FALSE,"ACC Cars Co1 125K ";"ACC_Cars_125K_Prop",#N/A,FALSE,"ACC Cars Co1 125K "}</definedName>
    <definedName name="xxx1" hidden="1">{"ACC_Cars_400K_PA",#N/A,FALSE,"ACC Cars Co1 400K";"ACC_Cars_400K_Prop",#N/A,FALSE,"ACC Cars Co1 400K"}</definedName>
    <definedName name="Year_1_Months">[9]Parameters!#REF!</definedName>
    <definedName name="yes" hidden="1">{#N/A,#N/A,FALSE,"ManLoading"}</definedName>
    <definedName name="Yr1Consult">[10]DETAIL!$I$4</definedName>
    <definedName name="Yr1ODC">[10]DETAIL!$I$7</definedName>
    <definedName name="Yr1Sal">[10]DETAIL!$I$3</definedName>
    <definedName name="Yr1Travel">[10]DETAIL!$I$6</definedName>
    <definedName name="Yr1Travel_Air">[10]DETAIL!$I$5</definedName>
    <definedName name="Yr2Consult">[10]DETAIL!$J$4</definedName>
    <definedName name="Yr2FIfk">'[14]AED DETAILED BUDGET'!$H$7</definedName>
    <definedName name="Yr2ODC">[10]DETAIL!$J$7</definedName>
    <definedName name="Yr2ODCfk">'[14]AED DETAILED BUDGET'!$H$6</definedName>
    <definedName name="Yr2Sal">[10]DETAIL!$J$3</definedName>
    <definedName name="Yr2Travel">[10]DETAIL!$J$6</definedName>
    <definedName name="Yr2Travel_Air">[10]DETAIL!$J$5</definedName>
    <definedName name="Yr2travelfk">'[14]AED DETAILED BUDGET'!$H$5</definedName>
    <definedName name="Yr3Consult">[10]DETAIL!$L$4</definedName>
    <definedName name="Yr3FIfk">'[14]AED DETAILED BUDGET'!$J$7</definedName>
    <definedName name="Yr3ODC">[10]DETAIL!$L$7</definedName>
    <definedName name="Yr3ODCfk">'[14]AED DETAILED BUDGET'!$J$6</definedName>
    <definedName name="Yr3Sal">[10]DETAIL!$L$3</definedName>
    <definedName name="Yr3Travel">[10]DETAIL!$L$6</definedName>
    <definedName name="Yr3Travel_Air">[10]DETAIL!$L$5</definedName>
    <definedName name="Yr4Consult">[10]DETAIL!$N$4</definedName>
    <definedName name="Yr4FIfk">'[14]AED DETAILED BUDGET'!$L$7</definedName>
    <definedName name="Yr4ODC">[10]DETAIL!$N$7</definedName>
    <definedName name="Yr4ODCfk">'[14]AED DETAILED BUDGET'!$L$6</definedName>
    <definedName name="Yr4Sal">[10]DETAIL!$N$3</definedName>
    <definedName name="Yr4Salfk">'[14]AED DETAILED BUDGET'!$L$3</definedName>
    <definedName name="Yr4Travel">[10]DETAIL!$N$6</definedName>
    <definedName name="Yr4Travel_Air">[10]DETAIL!$N$5</definedName>
    <definedName name="Yr5Consult">[10]DETAIL!$P$4</definedName>
    <definedName name="Yr5FIfk">'[14]AED DETAILED BUDGET'!$N$7</definedName>
    <definedName name="Yr5ODC">[10]DETAIL!$P$7</definedName>
    <definedName name="Yr5ODCfk">'[14]AED DETAILED BUDGET'!$N$6</definedName>
    <definedName name="Yr5Sal">[10]DETAIL!$P$3</definedName>
    <definedName name="Yr5Salfk">'[14]AED DETAILED BUDGET'!$N$3</definedName>
    <definedName name="Yr5Travel">[10]DETAIL!$P$6</definedName>
    <definedName name="Yr5Travel_Air">[10]DETAIL!$P$5</definedName>
    <definedName name="Z_2C0EBF26_03D8_4655_ADE0_D983B90C533C_.wvu.PrintArea" hidden="1">#REF!</definedName>
    <definedName name="Z_3AA9B779_9FFE_4B99_A3E4_61EB415D9DB8_.wvu.PrintArea" hidden="1">#REF!</definedName>
    <definedName name="Z_4FC45848_D598_11D4_A367_0050DABB7AF0_.wvu.PrintArea" hidden="1">#REF!</definedName>
    <definedName name="Z_60362E38_49EC_4B44_8FA8_9B1B243B8014_.wvu.PrintArea" hidden="1">#REF!</definedName>
    <definedName name="Z_83AE8DA7_8698_48D7_8DCE_97A773C881B0_.wvu.PrintArea" hidden="1">#REF!</definedName>
    <definedName name="Z_9A0B9AB4_B937_4A56_A7AE_F419F939252C_.wvu.PrintArea" hidden="1">#REF!</definedName>
    <definedName name="Z_9BC087A0_2A0A_4D42_A8B3_34D2C81B427E_.wvu.PrintArea" hidden="1">#REF!</definedName>
    <definedName name="Z_E60CC575_1F45_4FAF_835B_800319184A7E_.wvu.PrintArea" hidden="1">#REF!</definedName>
    <definedName name="Z_FCBCDD22_62DD_44EC_BFA3_3C442CCC2FC0_.wvu.PrintArea" hidden="1">#REF!</definedName>
    <definedName name="ZDFR" hidden="1">{"PAGE1",#N/A,FALSE,"CPFFMSTR";"PAGE2",#N/A,FALSE,"CPFFMSTR"}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F18" i="2"/>
  <c r="E18" i="2"/>
  <c r="D18" i="2"/>
  <c r="C18" i="2"/>
  <c r="I18" i="2" l="1"/>
  <c r="C351" i="1" l="1"/>
  <c r="B351" i="1"/>
  <c r="AO349" i="1"/>
  <c r="AN349" i="1"/>
  <c r="C349" i="1"/>
  <c r="B349" i="1"/>
  <c r="AB341" i="1"/>
  <c r="AG341" i="1" s="1"/>
  <c r="X341" i="1"/>
  <c r="W341" i="1"/>
  <c r="S341" i="1"/>
  <c r="E341" i="1"/>
  <c r="D341" i="1"/>
  <c r="C341" i="1"/>
  <c r="B341" i="1"/>
  <c r="W340" i="1"/>
  <c r="AB340" i="1" s="1"/>
  <c r="AC340" i="1" s="1"/>
  <c r="S340" i="1"/>
  <c r="E340" i="1"/>
  <c r="D340" i="1"/>
  <c r="C340" i="1"/>
  <c r="B340" i="1"/>
  <c r="AB339" i="1"/>
  <c r="X339" i="1"/>
  <c r="W339" i="1"/>
  <c r="S339" i="1"/>
  <c r="E339" i="1"/>
  <c r="D339" i="1"/>
  <c r="C339" i="1"/>
  <c r="B339" i="1"/>
  <c r="AB338" i="1"/>
  <c r="W338" i="1"/>
  <c r="X338" i="1" s="1"/>
  <c r="S338" i="1"/>
  <c r="E338" i="1"/>
  <c r="D338" i="1"/>
  <c r="C338" i="1"/>
  <c r="B338" i="1"/>
  <c r="W337" i="1"/>
  <c r="S337" i="1"/>
  <c r="E337" i="1"/>
  <c r="D337" i="1"/>
  <c r="C337" i="1"/>
  <c r="B337" i="1"/>
  <c r="AG336" i="1"/>
  <c r="AB336" i="1"/>
  <c r="AC336" i="1" s="1"/>
  <c r="W336" i="1"/>
  <c r="X336" i="1" s="1"/>
  <c r="S336" i="1"/>
  <c r="E336" i="1"/>
  <c r="D336" i="1"/>
  <c r="C336" i="1"/>
  <c r="B336" i="1"/>
  <c r="V335" i="1"/>
  <c r="AA335" i="1" s="1"/>
  <c r="AF335" i="1" s="1"/>
  <c r="AK335" i="1" s="1"/>
  <c r="U335" i="1"/>
  <c r="Z335" i="1" s="1"/>
  <c r="AE335" i="1" s="1"/>
  <c r="AJ335" i="1" s="1"/>
  <c r="T335" i="1"/>
  <c r="Y335" i="1" s="1"/>
  <c r="R335" i="1"/>
  <c r="E335" i="1"/>
  <c r="D335" i="1"/>
  <c r="C335" i="1"/>
  <c r="B335" i="1"/>
  <c r="AA334" i="1"/>
  <c r="AF334" i="1" s="1"/>
  <c r="AK334" i="1" s="1"/>
  <c r="V334" i="1"/>
  <c r="U334" i="1"/>
  <c r="Z334" i="1" s="1"/>
  <c r="AE334" i="1" s="1"/>
  <c r="AJ334" i="1" s="1"/>
  <c r="T334" i="1"/>
  <c r="Y334" i="1" s="1"/>
  <c r="R334" i="1"/>
  <c r="S334" i="1" s="1"/>
  <c r="E334" i="1"/>
  <c r="D334" i="1"/>
  <c r="C334" i="1"/>
  <c r="B334" i="1"/>
  <c r="Z333" i="1"/>
  <c r="AE333" i="1" s="1"/>
  <c r="AJ333" i="1" s="1"/>
  <c r="Y333" i="1"/>
  <c r="V333" i="1"/>
  <c r="AA333" i="1" s="1"/>
  <c r="AF333" i="1" s="1"/>
  <c r="AK333" i="1" s="1"/>
  <c r="U333" i="1"/>
  <c r="T333" i="1"/>
  <c r="R333" i="1"/>
  <c r="E333" i="1"/>
  <c r="D333" i="1"/>
  <c r="C333" i="1"/>
  <c r="B333" i="1"/>
  <c r="AA332" i="1"/>
  <c r="AF332" i="1" s="1"/>
  <c r="AK332" i="1" s="1"/>
  <c r="Y332" i="1"/>
  <c r="V332" i="1"/>
  <c r="U332" i="1"/>
  <c r="Z332" i="1" s="1"/>
  <c r="AE332" i="1" s="1"/>
  <c r="AJ332" i="1" s="1"/>
  <c r="T332" i="1"/>
  <c r="S332" i="1"/>
  <c r="R332" i="1"/>
  <c r="W332" i="1" s="1"/>
  <c r="AB332" i="1" s="1"/>
  <c r="AG332" i="1" s="1"/>
  <c r="AL332" i="1" s="1"/>
  <c r="E332" i="1"/>
  <c r="D332" i="1"/>
  <c r="C332" i="1"/>
  <c r="B332" i="1"/>
  <c r="AE331" i="1"/>
  <c r="AJ331" i="1" s="1"/>
  <c r="AD331" i="1"/>
  <c r="V331" i="1"/>
  <c r="AA331" i="1" s="1"/>
  <c r="AF331" i="1" s="1"/>
  <c r="AK331" i="1" s="1"/>
  <c r="U331" i="1"/>
  <c r="Z331" i="1" s="1"/>
  <c r="T331" i="1"/>
  <c r="Y331" i="1" s="1"/>
  <c r="R331" i="1"/>
  <c r="S331" i="1" s="1"/>
  <c r="E331" i="1"/>
  <c r="D331" i="1"/>
  <c r="C331" i="1"/>
  <c r="B331" i="1"/>
  <c r="Y330" i="1"/>
  <c r="V330" i="1"/>
  <c r="AA330" i="1" s="1"/>
  <c r="AF330" i="1" s="1"/>
  <c r="AK330" i="1" s="1"/>
  <c r="U330" i="1"/>
  <c r="Z330" i="1" s="1"/>
  <c r="AE330" i="1" s="1"/>
  <c r="AJ330" i="1" s="1"/>
  <c r="T330" i="1"/>
  <c r="R330" i="1"/>
  <c r="W330" i="1" s="1"/>
  <c r="E330" i="1"/>
  <c r="D330" i="1"/>
  <c r="C330" i="1"/>
  <c r="B330" i="1"/>
  <c r="V329" i="1"/>
  <c r="AA329" i="1" s="1"/>
  <c r="AF329" i="1" s="1"/>
  <c r="AK329" i="1" s="1"/>
  <c r="U329" i="1"/>
  <c r="Z329" i="1" s="1"/>
  <c r="AE329" i="1" s="1"/>
  <c r="AJ329" i="1" s="1"/>
  <c r="T329" i="1"/>
  <c r="R329" i="1"/>
  <c r="E329" i="1"/>
  <c r="D329" i="1"/>
  <c r="C329" i="1"/>
  <c r="B329" i="1"/>
  <c r="Y328" i="1"/>
  <c r="AD328" i="1" s="1"/>
  <c r="V328" i="1"/>
  <c r="AA328" i="1" s="1"/>
  <c r="AF328" i="1" s="1"/>
  <c r="AK328" i="1" s="1"/>
  <c r="U328" i="1"/>
  <c r="T328" i="1"/>
  <c r="R328" i="1"/>
  <c r="W328" i="1" s="1"/>
  <c r="AB328" i="1" s="1"/>
  <c r="AG328" i="1" s="1"/>
  <c r="AL328" i="1" s="1"/>
  <c r="E328" i="1"/>
  <c r="D328" i="1"/>
  <c r="C328" i="1"/>
  <c r="B328" i="1"/>
  <c r="V327" i="1"/>
  <c r="AA327" i="1" s="1"/>
  <c r="AF327" i="1" s="1"/>
  <c r="AK327" i="1" s="1"/>
  <c r="U327" i="1"/>
  <c r="Z327" i="1" s="1"/>
  <c r="AE327" i="1" s="1"/>
  <c r="AJ327" i="1" s="1"/>
  <c r="T327" i="1"/>
  <c r="Y327" i="1" s="1"/>
  <c r="R327" i="1"/>
  <c r="W327" i="1" s="1"/>
  <c r="AB327" i="1" s="1"/>
  <c r="AG327" i="1" s="1"/>
  <c r="AL327" i="1" s="1"/>
  <c r="E327" i="1"/>
  <c r="D327" i="1"/>
  <c r="C327" i="1"/>
  <c r="B327" i="1"/>
  <c r="AK326" i="1"/>
  <c r="AE326" i="1"/>
  <c r="AJ326" i="1" s="1"/>
  <c r="AD326" i="1"/>
  <c r="AA326" i="1"/>
  <c r="AF326" i="1" s="1"/>
  <c r="V326" i="1"/>
  <c r="U326" i="1"/>
  <c r="Z326" i="1" s="1"/>
  <c r="T326" i="1"/>
  <c r="Y326" i="1" s="1"/>
  <c r="R326" i="1"/>
  <c r="S326" i="1" s="1"/>
  <c r="E326" i="1"/>
  <c r="D326" i="1"/>
  <c r="C326" i="1"/>
  <c r="B326" i="1"/>
  <c r="AD325" i="1"/>
  <c r="AI325" i="1" s="1"/>
  <c r="Z325" i="1"/>
  <c r="AE325" i="1" s="1"/>
  <c r="AJ325" i="1" s="1"/>
  <c r="Y325" i="1"/>
  <c r="V325" i="1"/>
  <c r="AA325" i="1" s="1"/>
  <c r="AF325" i="1" s="1"/>
  <c r="U325" i="1"/>
  <c r="T325" i="1"/>
  <c r="R325" i="1"/>
  <c r="E325" i="1"/>
  <c r="D325" i="1"/>
  <c r="C325" i="1"/>
  <c r="B325" i="1"/>
  <c r="AB324" i="1"/>
  <c r="AG324" i="1" s="1"/>
  <c r="AL324" i="1" s="1"/>
  <c r="V324" i="1"/>
  <c r="AA324" i="1" s="1"/>
  <c r="AF324" i="1" s="1"/>
  <c r="AK324" i="1" s="1"/>
  <c r="U324" i="1"/>
  <c r="Z324" i="1" s="1"/>
  <c r="AE324" i="1" s="1"/>
  <c r="AJ324" i="1" s="1"/>
  <c r="T324" i="1"/>
  <c r="R324" i="1"/>
  <c r="W324" i="1" s="1"/>
  <c r="E324" i="1"/>
  <c r="D324" i="1"/>
  <c r="C324" i="1"/>
  <c r="B324" i="1"/>
  <c r="AK323" i="1"/>
  <c r="Y323" i="1"/>
  <c r="AD323" i="1" s="1"/>
  <c r="V323" i="1"/>
  <c r="AA323" i="1" s="1"/>
  <c r="AF323" i="1" s="1"/>
  <c r="U323" i="1"/>
  <c r="Z323" i="1" s="1"/>
  <c r="AE323" i="1" s="1"/>
  <c r="AJ323" i="1" s="1"/>
  <c r="T323" i="1"/>
  <c r="R323" i="1"/>
  <c r="W323" i="1" s="1"/>
  <c r="E323" i="1"/>
  <c r="D323" i="1"/>
  <c r="C323" i="1"/>
  <c r="B323" i="1"/>
  <c r="AA322" i="1"/>
  <c r="AF322" i="1" s="1"/>
  <c r="AK322" i="1" s="1"/>
  <c r="Z322" i="1"/>
  <c r="AE322" i="1" s="1"/>
  <c r="AJ322" i="1" s="1"/>
  <c r="V322" i="1"/>
  <c r="U322" i="1"/>
  <c r="T322" i="1"/>
  <c r="Y322" i="1" s="1"/>
  <c r="R322" i="1"/>
  <c r="W322" i="1" s="1"/>
  <c r="X322" i="1" s="1"/>
  <c r="E322" i="1"/>
  <c r="D322" i="1"/>
  <c r="C322" i="1"/>
  <c r="B322" i="1"/>
  <c r="AE321" i="1"/>
  <c r="AJ321" i="1" s="1"/>
  <c r="AD321" i="1"/>
  <c r="AA321" i="1"/>
  <c r="AF321" i="1" s="1"/>
  <c r="AK321" i="1" s="1"/>
  <c r="V321" i="1"/>
  <c r="U321" i="1"/>
  <c r="Z321" i="1" s="1"/>
  <c r="T321" i="1"/>
  <c r="Y321" i="1" s="1"/>
  <c r="R321" i="1"/>
  <c r="W321" i="1" s="1"/>
  <c r="AB321" i="1" s="1"/>
  <c r="AG321" i="1" s="1"/>
  <c r="AL321" i="1" s="1"/>
  <c r="E321" i="1"/>
  <c r="D321" i="1"/>
  <c r="C321" i="1"/>
  <c r="B321" i="1"/>
  <c r="AD320" i="1"/>
  <c r="AI320" i="1" s="1"/>
  <c r="Y320" i="1"/>
  <c r="V320" i="1"/>
  <c r="AA320" i="1" s="1"/>
  <c r="AF320" i="1" s="1"/>
  <c r="AK320" i="1" s="1"/>
  <c r="U320" i="1"/>
  <c r="Z320" i="1" s="1"/>
  <c r="AE320" i="1" s="1"/>
  <c r="AJ320" i="1" s="1"/>
  <c r="T320" i="1"/>
  <c r="R320" i="1"/>
  <c r="E320" i="1"/>
  <c r="D320" i="1"/>
  <c r="C320" i="1"/>
  <c r="B320" i="1"/>
  <c r="AA319" i="1"/>
  <c r="AF319" i="1" s="1"/>
  <c r="AK319" i="1" s="1"/>
  <c r="V319" i="1"/>
  <c r="U319" i="1"/>
  <c r="Z319" i="1" s="1"/>
  <c r="AE319" i="1" s="1"/>
  <c r="AJ319" i="1" s="1"/>
  <c r="T319" i="1"/>
  <c r="S319" i="1"/>
  <c r="R319" i="1"/>
  <c r="W319" i="1" s="1"/>
  <c r="AB319" i="1" s="1"/>
  <c r="AG319" i="1" s="1"/>
  <c r="AL319" i="1" s="1"/>
  <c r="E319" i="1"/>
  <c r="D319" i="1"/>
  <c r="C319" i="1"/>
  <c r="B319" i="1"/>
  <c r="AF318" i="1"/>
  <c r="AK318" i="1" s="1"/>
  <c r="AD318" i="1"/>
  <c r="V318" i="1"/>
  <c r="AA318" i="1" s="1"/>
  <c r="U318" i="1"/>
  <c r="Z318" i="1" s="1"/>
  <c r="AE318" i="1" s="1"/>
  <c r="AJ318" i="1" s="1"/>
  <c r="T318" i="1"/>
  <c r="Y318" i="1" s="1"/>
  <c r="R318" i="1"/>
  <c r="S318" i="1" s="1"/>
  <c r="E318" i="1"/>
  <c r="D318" i="1"/>
  <c r="C318" i="1"/>
  <c r="B318" i="1"/>
  <c r="AA317" i="1"/>
  <c r="AF317" i="1" s="1"/>
  <c r="AK317" i="1" s="1"/>
  <c r="Z317" i="1"/>
  <c r="AE317" i="1" s="1"/>
  <c r="AJ317" i="1" s="1"/>
  <c r="Y317" i="1"/>
  <c r="V317" i="1"/>
  <c r="U317" i="1"/>
  <c r="T317" i="1"/>
  <c r="R317" i="1"/>
  <c r="W317" i="1" s="1"/>
  <c r="E317" i="1"/>
  <c r="D317" i="1"/>
  <c r="C317" i="1"/>
  <c r="B317" i="1"/>
  <c r="V316" i="1"/>
  <c r="AA316" i="1" s="1"/>
  <c r="AF316" i="1" s="1"/>
  <c r="AK316" i="1" s="1"/>
  <c r="U316" i="1"/>
  <c r="Z316" i="1" s="1"/>
  <c r="AE316" i="1" s="1"/>
  <c r="AJ316" i="1" s="1"/>
  <c r="T316" i="1"/>
  <c r="S316" i="1"/>
  <c r="R316" i="1"/>
  <c r="W316" i="1" s="1"/>
  <c r="AB316" i="1" s="1"/>
  <c r="AG316" i="1" s="1"/>
  <c r="AL316" i="1" s="1"/>
  <c r="E316" i="1"/>
  <c r="D316" i="1"/>
  <c r="C316" i="1"/>
  <c r="B316" i="1"/>
  <c r="Y315" i="1"/>
  <c r="AD315" i="1" s="1"/>
  <c r="V315" i="1"/>
  <c r="AA315" i="1" s="1"/>
  <c r="AF315" i="1" s="1"/>
  <c r="AK315" i="1" s="1"/>
  <c r="U315" i="1"/>
  <c r="Z315" i="1" s="1"/>
  <c r="AE315" i="1" s="1"/>
  <c r="AJ315" i="1" s="1"/>
  <c r="T315" i="1"/>
  <c r="S315" i="1"/>
  <c r="R315" i="1"/>
  <c r="W315" i="1" s="1"/>
  <c r="AB315" i="1" s="1"/>
  <c r="AG315" i="1" s="1"/>
  <c r="AL315" i="1" s="1"/>
  <c r="E315" i="1"/>
  <c r="D315" i="1"/>
  <c r="C315" i="1"/>
  <c r="B315" i="1"/>
  <c r="AA314" i="1"/>
  <c r="AF314" i="1" s="1"/>
  <c r="AK314" i="1" s="1"/>
  <c r="Z314" i="1"/>
  <c r="AE314" i="1" s="1"/>
  <c r="AJ314" i="1" s="1"/>
  <c r="V314" i="1"/>
  <c r="U314" i="1"/>
  <c r="T314" i="1"/>
  <c r="S314" i="1"/>
  <c r="R314" i="1"/>
  <c r="W314" i="1" s="1"/>
  <c r="AB314" i="1" s="1"/>
  <c r="AG314" i="1" s="1"/>
  <c r="AL314" i="1" s="1"/>
  <c r="E314" i="1"/>
  <c r="D314" i="1"/>
  <c r="C314" i="1"/>
  <c r="B314" i="1"/>
  <c r="V313" i="1"/>
  <c r="AA313" i="1" s="1"/>
  <c r="AF313" i="1" s="1"/>
  <c r="AK313" i="1" s="1"/>
  <c r="U313" i="1"/>
  <c r="Z313" i="1" s="1"/>
  <c r="AE313" i="1" s="1"/>
  <c r="AJ313" i="1" s="1"/>
  <c r="T313" i="1"/>
  <c r="S313" i="1"/>
  <c r="R313" i="1"/>
  <c r="W313" i="1" s="1"/>
  <c r="AB313" i="1" s="1"/>
  <c r="AG313" i="1" s="1"/>
  <c r="AL313" i="1" s="1"/>
  <c r="E313" i="1"/>
  <c r="D313" i="1"/>
  <c r="C313" i="1"/>
  <c r="B313" i="1"/>
  <c r="Z312" i="1"/>
  <c r="AE312" i="1" s="1"/>
  <c r="AJ312" i="1" s="1"/>
  <c r="Y312" i="1"/>
  <c r="V312" i="1"/>
  <c r="AA312" i="1" s="1"/>
  <c r="AF312" i="1" s="1"/>
  <c r="AK312" i="1" s="1"/>
  <c r="U312" i="1"/>
  <c r="T312" i="1"/>
  <c r="R312" i="1"/>
  <c r="S312" i="1" s="1"/>
  <c r="E312" i="1"/>
  <c r="D312" i="1"/>
  <c r="C312" i="1"/>
  <c r="B312" i="1"/>
  <c r="AA311" i="1"/>
  <c r="AF311" i="1" s="1"/>
  <c r="AK311" i="1" s="1"/>
  <c r="V311" i="1"/>
  <c r="U311" i="1"/>
  <c r="Z311" i="1" s="1"/>
  <c r="AE311" i="1" s="1"/>
  <c r="AJ311" i="1" s="1"/>
  <c r="T311" i="1"/>
  <c r="R311" i="1"/>
  <c r="S311" i="1" s="1"/>
  <c r="E311" i="1"/>
  <c r="D311" i="1"/>
  <c r="C311" i="1"/>
  <c r="B311" i="1"/>
  <c r="AE310" i="1"/>
  <c r="AJ310" i="1" s="1"/>
  <c r="V310" i="1"/>
  <c r="AA310" i="1" s="1"/>
  <c r="AF310" i="1" s="1"/>
  <c r="AK310" i="1" s="1"/>
  <c r="U310" i="1"/>
  <c r="Z310" i="1" s="1"/>
  <c r="T310" i="1"/>
  <c r="R310" i="1"/>
  <c r="E310" i="1"/>
  <c r="D310" i="1"/>
  <c r="C310" i="1"/>
  <c r="B310" i="1"/>
  <c r="J309" i="1"/>
  <c r="AB307" i="1"/>
  <c r="AG307" i="1" s="1"/>
  <c r="AL307" i="1" s="1"/>
  <c r="W307" i="1"/>
  <c r="V307" i="1"/>
  <c r="AA307" i="1" s="1"/>
  <c r="AF307" i="1" s="1"/>
  <c r="AK307" i="1" s="1"/>
  <c r="U307" i="1"/>
  <c r="Z307" i="1" s="1"/>
  <c r="AE307" i="1" s="1"/>
  <c r="AJ307" i="1" s="1"/>
  <c r="T307" i="1"/>
  <c r="S307" i="1"/>
  <c r="E307" i="1"/>
  <c r="D307" i="1"/>
  <c r="C307" i="1"/>
  <c r="B307" i="1"/>
  <c r="AI306" i="1"/>
  <c r="AD306" i="1"/>
  <c r="AB306" i="1"/>
  <c r="AG306" i="1" s="1"/>
  <c r="AL306" i="1" s="1"/>
  <c r="AA306" i="1"/>
  <c r="AF306" i="1" s="1"/>
  <c r="AK306" i="1" s="1"/>
  <c r="W306" i="1"/>
  <c r="V306" i="1"/>
  <c r="U306" i="1"/>
  <c r="Z306" i="1" s="1"/>
  <c r="AE306" i="1" s="1"/>
  <c r="AJ306" i="1" s="1"/>
  <c r="T306" i="1"/>
  <c r="Y306" i="1" s="1"/>
  <c r="S306" i="1"/>
  <c r="E306" i="1"/>
  <c r="D306" i="1"/>
  <c r="C306" i="1"/>
  <c r="B306" i="1"/>
  <c r="W305" i="1"/>
  <c r="AB305" i="1" s="1"/>
  <c r="AG305" i="1" s="1"/>
  <c r="AL305" i="1" s="1"/>
  <c r="V305" i="1"/>
  <c r="AA305" i="1" s="1"/>
  <c r="AF305" i="1" s="1"/>
  <c r="AK305" i="1" s="1"/>
  <c r="U305" i="1"/>
  <c r="Z305" i="1" s="1"/>
  <c r="AE305" i="1" s="1"/>
  <c r="AJ305" i="1" s="1"/>
  <c r="T305" i="1"/>
  <c r="Y305" i="1" s="1"/>
  <c r="AD305" i="1" s="1"/>
  <c r="AI305" i="1" s="1"/>
  <c r="S305" i="1"/>
  <c r="E305" i="1"/>
  <c r="D305" i="1"/>
  <c r="C305" i="1"/>
  <c r="B305" i="1"/>
  <c r="Z304" i="1"/>
  <c r="AE304" i="1" s="1"/>
  <c r="AJ304" i="1" s="1"/>
  <c r="W304" i="1"/>
  <c r="AB304" i="1" s="1"/>
  <c r="AG304" i="1" s="1"/>
  <c r="AL304" i="1" s="1"/>
  <c r="V304" i="1"/>
  <c r="AA304" i="1" s="1"/>
  <c r="AF304" i="1" s="1"/>
  <c r="AK304" i="1" s="1"/>
  <c r="U304" i="1"/>
  <c r="T304" i="1"/>
  <c r="S304" i="1"/>
  <c r="E304" i="1"/>
  <c r="D304" i="1"/>
  <c r="C304" i="1"/>
  <c r="B304" i="1"/>
  <c r="AB303" i="1"/>
  <c r="AG303" i="1" s="1"/>
  <c r="AL303" i="1" s="1"/>
  <c r="W303" i="1"/>
  <c r="V303" i="1"/>
  <c r="AA303" i="1" s="1"/>
  <c r="AF303" i="1" s="1"/>
  <c r="AK303" i="1" s="1"/>
  <c r="U303" i="1"/>
  <c r="Z303" i="1" s="1"/>
  <c r="AE303" i="1" s="1"/>
  <c r="AJ303" i="1" s="1"/>
  <c r="T303" i="1"/>
  <c r="S303" i="1"/>
  <c r="E303" i="1"/>
  <c r="D303" i="1"/>
  <c r="C303" i="1"/>
  <c r="B303" i="1"/>
  <c r="AL302" i="1"/>
  <c r="AB302" i="1"/>
  <c r="AG302" i="1" s="1"/>
  <c r="AA302" i="1"/>
  <c r="AF302" i="1" s="1"/>
  <c r="AK302" i="1" s="1"/>
  <c r="Y302" i="1"/>
  <c r="W302" i="1"/>
  <c r="V302" i="1"/>
  <c r="U302" i="1"/>
  <c r="Z302" i="1" s="1"/>
  <c r="AE302" i="1" s="1"/>
  <c r="AJ302" i="1" s="1"/>
  <c r="T302" i="1"/>
  <c r="S302" i="1"/>
  <c r="E302" i="1"/>
  <c r="D302" i="1"/>
  <c r="C302" i="1"/>
  <c r="B302" i="1"/>
  <c r="AA301" i="1"/>
  <c r="AF301" i="1" s="1"/>
  <c r="AK301" i="1" s="1"/>
  <c r="V301" i="1"/>
  <c r="U301" i="1"/>
  <c r="Z301" i="1" s="1"/>
  <c r="AE301" i="1" s="1"/>
  <c r="AJ301" i="1" s="1"/>
  <c r="T301" i="1"/>
  <c r="R301" i="1"/>
  <c r="W301" i="1" s="1"/>
  <c r="AB301" i="1" s="1"/>
  <c r="AG301" i="1" s="1"/>
  <c r="AL301" i="1" s="1"/>
  <c r="E301" i="1"/>
  <c r="D301" i="1"/>
  <c r="C301" i="1"/>
  <c r="B301" i="1"/>
  <c r="AF300" i="1"/>
  <c r="AK300" i="1" s="1"/>
  <c r="AD300" i="1"/>
  <c r="Y300" i="1"/>
  <c r="V300" i="1"/>
  <c r="AA300" i="1" s="1"/>
  <c r="U300" i="1"/>
  <c r="Z300" i="1" s="1"/>
  <c r="AE300" i="1" s="1"/>
  <c r="AJ300" i="1" s="1"/>
  <c r="T300" i="1"/>
  <c r="R300" i="1"/>
  <c r="W300" i="1" s="1"/>
  <c r="AB300" i="1" s="1"/>
  <c r="AG300" i="1" s="1"/>
  <c r="AL300" i="1" s="1"/>
  <c r="E300" i="1"/>
  <c r="D300" i="1"/>
  <c r="C300" i="1"/>
  <c r="B300" i="1"/>
  <c r="Z299" i="1"/>
  <c r="AE299" i="1" s="1"/>
  <c r="AJ299" i="1" s="1"/>
  <c r="V299" i="1"/>
  <c r="AA299" i="1" s="1"/>
  <c r="AF299" i="1" s="1"/>
  <c r="AK299" i="1" s="1"/>
  <c r="U299" i="1"/>
  <c r="T299" i="1"/>
  <c r="R299" i="1"/>
  <c r="W299" i="1" s="1"/>
  <c r="AB299" i="1" s="1"/>
  <c r="AG299" i="1" s="1"/>
  <c r="AL299" i="1" s="1"/>
  <c r="E299" i="1"/>
  <c r="D299" i="1"/>
  <c r="C299" i="1"/>
  <c r="B299" i="1"/>
  <c r="V298" i="1"/>
  <c r="AA298" i="1" s="1"/>
  <c r="AF298" i="1" s="1"/>
  <c r="AK298" i="1" s="1"/>
  <c r="U298" i="1"/>
  <c r="Z298" i="1" s="1"/>
  <c r="AE298" i="1" s="1"/>
  <c r="AJ298" i="1" s="1"/>
  <c r="T298" i="1"/>
  <c r="R298" i="1"/>
  <c r="W298" i="1" s="1"/>
  <c r="AB298" i="1" s="1"/>
  <c r="AG298" i="1" s="1"/>
  <c r="AL298" i="1" s="1"/>
  <c r="E298" i="1"/>
  <c r="D298" i="1"/>
  <c r="C298" i="1"/>
  <c r="B298" i="1"/>
  <c r="Z297" i="1"/>
  <c r="AE297" i="1" s="1"/>
  <c r="AJ297" i="1" s="1"/>
  <c r="Y297" i="1"/>
  <c r="V297" i="1"/>
  <c r="AA297" i="1" s="1"/>
  <c r="AF297" i="1" s="1"/>
  <c r="AK297" i="1" s="1"/>
  <c r="U297" i="1"/>
  <c r="T297" i="1"/>
  <c r="R297" i="1"/>
  <c r="E297" i="1"/>
  <c r="D297" i="1"/>
  <c r="C297" i="1"/>
  <c r="B297" i="1"/>
  <c r="AA296" i="1"/>
  <c r="AF296" i="1" s="1"/>
  <c r="AK296" i="1" s="1"/>
  <c r="V296" i="1"/>
  <c r="U296" i="1"/>
  <c r="Z296" i="1" s="1"/>
  <c r="AE296" i="1" s="1"/>
  <c r="AJ296" i="1" s="1"/>
  <c r="T296" i="1"/>
  <c r="R296" i="1"/>
  <c r="E296" i="1"/>
  <c r="D296" i="1"/>
  <c r="C296" i="1"/>
  <c r="B296" i="1"/>
  <c r="V295" i="1"/>
  <c r="AA295" i="1" s="1"/>
  <c r="AF295" i="1" s="1"/>
  <c r="AK295" i="1" s="1"/>
  <c r="U295" i="1"/>
  <c r="T295" i="1"/>
  <c r="Y295" i="1" s="1"/>
  <c r="AD295" i="1" s="1"/>
  <c r="R295" i="1"/>
  <c r="W295" i="1" s="1"/>
  <c r="AB295" i="1" s="1"/>
  <c r="AG295" i="1" s="1"/>
  <c r="AL295" i="1" s="1"/>
  <c r="E295" i="1"/>
  <c r="D295" i="1"/>
  <c r="C295" i="1"/>
  <c r="B295" i="1"/>
  <c r="Z294" i="1"/>
  <c r="AE294" i="1" s="1"/>
  <c r="AJ294" i="1" s="1"/>
  <c r="Y294" i="1"/>
  <c r="V294" i="1"/>
  <c r="AA294" i="1" s="1"/>
  <c r="AF294" i="1" s="1"/>
  <c r="AK294" i="1" s="1"/>
  <c r="U294" i="1"/>
  <c r="T294" i="1"/>
  <c r="R294" i="1"/>
  <c r="W294" i="1" s="1"/>
  <c r="AB294" i="1" s="1"/>
  <c r="AG294" i="1" s="1"/>
  <c r="AL294" i="1" s="1"/>
  <c r="E294" i="1"/>
  <c r="D294" i="1"/>
  <c r="C294" i="1"/>
  <c r="B294" i="1"/>
  <c r="AJ293" i="1"/>
  <c r="V293" i="1"/>
  <c r="AA293" i="1" s="1"/>
  <c r="AF293" i="1" s="1"/>
  <c r="AK293" i="1" s="1"/>
  <c r="U293" i="1"/>
  <c r="Z293" i="1" s="1"/>
  <c r="AE293" i="1" s="1"/>
  <c r="T293" i="1"/>
  <c r="S293" i="1"/>
  <c r="R293" i="1"/>
  <c r="W293" i="1" s="1"/>
  <c r="AB293" i="1" s="1"/>
  <c r="AG293" i="1" s="1"/>
  <c r="AL293" i="1" s="1"/>
  <c r="E293" i="1"/>
  <c r="D293" i="1"/>
  <c r="C293" i="1"/>
  <c r="B293" i="1"/>
  <c r="AE292" i="1"/>
  <c r="AJ292" i="1" s="1"/>
  <c r="Y292" i="1"/>
  <c r="W292" i="1"/>
  <c r="AB292" i="1" s="1"/>
  <c r="AG292" i="1" s="1"/>
  <c r="AL292" i="1" s="1"/>
  <c r="V292" i="1"/>
  <c r="AA292" i="1" s="1"/>
  <c r="AF292" i="1" s="1"/>
  <c r="AK292" i="1" s="1"/>
  <c r="U292" i="1"/>
  <c r="Z292" i="1" s="1"/>
  <c r="T292" i="1"/>
  <c r="R292" i="1"/>
  <c r="S292" i="1" s="1"/>
  <c r="E292" i="1"/>
  <c r="D292" i="1"/>
  <c r="C292" i="1"/>
  <c r="B292" i="1"/>
  <c r="AA291" i="1"/>
  <c r="AF291" i="1" s="1"/>
  <c r="AK291" i="1" s="1"/>
  <c r="V291" i="1"/>
  <c r="U291" i="1"/>
  <c r="Z291" i="1" s="1"/>
  <c r="AE291" i="1" s="1"/>
  <c r="AJ291" i="1" s="1"/>
  <c r="T291" i="1"/>
  <c r="Y291" i="1" s="1"/>
  <c r="R291" i="1"/>
  <c r="W291" i="1" s="1"/>
  <c r="AB291" i="1" s="1"/>
  <c r="AG291" i="1" s="1"/>
  <c r="AL291" i="1" s="1"/>
  <c r="E291" i="1"/>
  <c r="D291" i="1"/>
  <c r="C291" i="1"/>
  <c r="B291" i="1"/>
  <c r="AE290" i="1"/>
  <c r="AJ290" i="1" s="1"/>
  <c r="V290" i="1"/>
  <c r="AA290" i="1" s="1"/>
  <c r="AF290" i="1" s="1"/>
  <c r="AK290" i="1" s="1"/>
  <c r="U290" i="1"/>
  <c r="Z290" i="1" s="1"/>
  <c r="T290" i="1"/>
  <c r="R290" i="1"/>
  <c r="W290" i="1" s="1"/>
  <c r="AB290" i="1" s="1"/>
  <c r="AG290" i="1" s="1"/>
  <c r="AL290" i="1" s="1"/>
  <c r="E290" i="1"/>
  <c r="D290" i="1"/>
  <c r="C290" i="1"/>
  <c r="B290" i="1"/>
  <c r="Z289" i="1"/>
  <c r="AE289" i="1" s="1"/>
  <c r="AJ289" i="1" s="1"/>
  <c r="Y289" i="1"/>
  <c r="V289" i="1"/>
  <c r="AA289" i="1" s="1"/>
  <c r="AF289" i="1" s="1"/>
  <c r="AK289" i="1" s="1"/>
  <c r="U289" i="1"/>
  <c r="T289" i="1"/>
  <c r="R289" i="1"/>
  <c r="W289" i="1" s="1"/>
  <c r="AB289" i="1" s="1"/>
  <c r="AG289" i="1" s="1"/>
  <c r="AL289" i="1" s="1"/>
  <c r="E289" i="1"/>
  <c r="D289" i="1"/>
  <c r="C289" i="1"/>
  <c r="B289" i="1"/>
  <c r="AG288" i="1"/>
  <c r="AL288" i="1" s="1"/>
  <c r="V288" i="1"/>
  <c r="AA288" i="1" s="1"/>
  <c r="AF288" i="1" s="1"/>
  <c r="AK288" i="1" s="1"/>
  <c r="U288" i="1"/>
  <c r="Z288" i="1" s="1"/>
  <c r="AE288" i="1" s="1"/>
  <c r="AJ288" i="1" s="1"/>
  <c r="T288" i="1"/>
  <c r="Y288" i="1" s="1"/>
  <c r="R288" i="1"/>
  <c r="W288" i="1" s="1"/>
  <c r="AB288" i="1" s="1"/>
  <c r="E288" i="1"/>
  <c r="D288" i="1"/>
  <c r="C288" i="1"/>
  <c r="B288" i="1"/>
  <c r="AE287" i="1"/>
  <c r="AJ287" i="1" s="1"/>
  <c r="V287" i="1"/>
  <c r="AA287" i="1" s="1"/>
  <c r="AF287" i="1" s="1"/>
  <c r="AK287" i="1" s="1"/>
  <c r="U287" i="1"/>
  <c r="Z287" i="1" s="1"/>
  <c r="T287" i="1"/>
  <c r="Y287" i="1" s="1"/>
  <c r="R287" i="1"/>
  <c r="S287" i="1" s="1"/>
  <c r="E287" i="1"/>
  <c r="D287" i="1"/>
  <c r="C287" i="1"/>
  <c r="B287" i="1"/>
  <c r="AE286" i="1"/>
  <c r="AJ286" i="1" s="1"/>
  <c r="AD286" i="1"/>
  <c r="AI286" i="1" s="1"/>
  <c r="Z286" i="1"/>
  <c r="Y286" i="1"/>
  <c r="V286" i="1"/>
  <c r="AA286" i="1" s="1"/>
  <c r="AF286" i="1" s="1"/>
  <c r="AK286" i="1" s="1"/>
  <c r="U286" i="1"/>
  <c r="T286" i="1"/>
  <c r="R286" i="1"/>
  <c r="S286" i="1" s="1"/>
  <c r="E286" i="1"/>
  <c r="D286" i="1"/>
  <c r="C286" i="1"/>
  <c r="B286" i="1"/>
  <c r="Y285" i="1"/>
  <c r="V285" i="1"/>
  <c r="AA285" i="1" s="1"/>
  <c r="AF285" i="1" s="1"/>
  <c r="AK285" i="1" s="1"/>
  <c r="U285" i="1"/>
  <c r="Z285" i="1" s="1"/>
  <c r="AE285" i="1" s="1"/>
  <c r="AJ285" i="1" s="1"/>
  <c r="T285" i="1"/>
  <c r="R285" i="1"/>
  <c r="S285" i="1" s="1"/>
  <c r="E285" i="1"/>
  <c r="D285" i="1"/>
  <c r="C285" i="1"/>
  <c r="B285" i="1"/>
  <c r="Z284" i="1"/>
  <c r="AE284" i="1" s="1"/>
  <c r="AJ284" i="1" s="1"/>
  <c r="Y284" i="1"/>
  <c r="V284" i="1"/>
  <c r="AA284" i="1" s="1"/>
  <c r="AF284" i="1" s="1"/>
  <c r="AK284" i="1" s="1"/>
  <c r="U284" i="1"/>
  <c r="T284" i="1"/>
  <c r="R284" i="1"/>
  <c r="S284" i="1" s="1"/>
  <c r="E284" i="1"/>
  <c r="D284" i="1"/>
  <c r="C284" i="1"/>
  <c r="B284" i="1"/>
  <c r="Y283" i="1"/>
  <c r="V283" i="1"/>
  <c r="AA283" i="1" s="1"/>
  <c r="AF283" i="1" s="1"/>
  <c r="AK283" i="1" s="1"/>
  <c r="U283" i="1"/>
  <c r="Z283" i="1" s="1"/>
  <c r="AE283" i="1" s="1"/>
  <c r="AJ283" i="1" s="1"/>
  <c r="T283" i="1"/>
  <c r="R283" i="1"/>
  <c r="W283" i="1" s="1"/>
  <c r="E283" i="1"/>
  <c r="D283" i="1"/>
  <c r="C283" i="1"/>
  <c r="B283" i="1"/>
  <c r="AA282" i="1"/>
  <c r="AF282" i="1" s="1"/>
  <c r="AK282" i="1" s="1"/>
  <c r="V282" i="1"/>
  <c r="U282" i="1"/>
  <c r="Z282" i="1" s="1"/>
  <c r="AE282" i="1" s="1"/>
  <c r="AJ282" i="1" s="1"/>
  <c r="T282" i="1"/>
  <c r="S282" i="1"/>
  <c r="R282" i="1"/>
  <c r="W282" i="1" s="1"/>
  <c r="AB282" i="1" s="1"/>
  <c r="AG282" i="1" s="1"/>
  <c r="AL282" i="1" s="1"/>
  <c r="E282" i="1"/>
  <c r="D282" i="1"/>
  <c r="C282" i="1"/>
  <c r="B282" i="1"/>
  <c r="AE281" i="1"/>
  <c r="AJ281" i="1" s="1"/>
  <c r="V281" i="1"/>
  <c r="AA281" i="1" s="1"/>
  <c r="AF281" i="1" s="1"/>
  <c r="AK281" i="1" s="1"/>
  <c r="U281" i="1"/>
  <c r="Z281" i="1" s="1"/>
  <c r="T281" i="1"/>
  <c r="Y281" i="1" s="1"/>
  <c r="R281" i="1"/>
  <c r="S281" i="1" s="1"/>
  <c r="E281" i="1"/>
  <c r="D281" i="1"/>
  <c r="C281" i="1"/>
  <c r="B281" i="1"/>
  <c r="Y280" i="1"/>
  <c r="V280" i="1"/>
  <c r="AA280" i="1" s="1"/>
  <c r="AF280" i="1" s="1"/>
  <c r="AK280" i="1" s="1"/>
  <c r="U280" i="1"/>
  <c r="Z280" i="1" s="1"/>
  <c r="AE280" i="1" s="1"/>
  <c r="AJ280" i="1" s="1"/>
  <c r="T280" i="1"/>
  <c r="R280" i="1"/>
  <c r="E280" i="1"/>
  <c r="D280" i="1"/>
  <c r="C280" i="1"/>
  <c r="B280" i="1"/>
  <c r="V279" i="1"/>
  <c r="AA279" i="1" s="1"/>
  <c r="AF279" i="1" s="1"/>
  <c r="AK279" i="1" s="1"/>
  <c r="U279" i="1"/>
  <c r="Z279" i="1" s="1"/>
  <c r="AE279" i="1" s="1"/>
  <c r="AJ279" i="1" s="1"/>
  <c r="T279" i="1"/>
  <c r="R279" i="1"/>
  <c r="W279" i="1" s="1"/>
  <c r="AB279" i="1" s="1"/>
  <c r="AG279" i="1" s="1"/>
  <c r="AL279" i="1" s="1"/>
  <c r="E279" i="1"/>
  <c r="D279" i="1"/>
  <c r="C279" i="1"/>
  <c r="B279" i="1"/>
  <c r="AE278" i="1"/>
  <c r="AJ278" i="1" s="1"/>
  <c r="AD278" i="1"/>
  <c r="AI278" i="1" s="1"/>
  <c r="Y278" i="1"/>
  <c r="W278" i="1"/>
  <c r="AB278" i="1" s="1"/>
  <c r="AG278" i="1" s="1"/>
  <c r="AL278" i="1" s="1"/>
  <c r="V278" i="1"/>
  <c r="AA278" i="1" s="1"/>
  <c r="AF278" i="1" s="1"/>
  <c r="AK278" i="1" s="1"/>
  <c r="U278" i="1"/>
  <c r="Z278" i="1" s="1"/>
  <c r="T278" i="1"/>
  <c r="R278" i="1"/>
  <c r="S278" i="1" s="1"/>
  <c r="E278" i="1"/>
  <c r="D278" i="1"/>
  <c r="C278" i="1"/>
  <c r="B278" i="1"/>
  <c r="Y277" i="1"/>
  <c r="AD277" i="1" s="1"/>
  <c r="V277" i="1"/>
  <c r="AA277" i="1" s="1"/>
  <c r="AF277" i="1" s="1"/>
  <c r="AK277" i="1" s="1"/>
  <c r="U277" i="1"/>
  <c r="Z277" i="1" s="1"/>
  <c r="AE277" i="1" s="1"/>
  <c r="AJ277" i="1" s="1"/>
  <c r="T277" i="1"/>
  <c r="R277" i="1"/>
  <c r="W277" i="1" s="1"/>
  <c r="AB277" i="1" s="1"/>
  <c r="AG277" i="1" s="1"/>
  <c r="AL277" i="1" s="1"/>
  <c r="E277" i="1"/>
  <c r="D277" i="1"/>
  <c r="C277" i="1"/>
  <c r="B277" i="1"/>
  <c r="AD276" i="1"/>
  <c r="V276" i="1"/>
  <c r="AA276" i="1" s="1"/>
  <c r="AF276" i="1" s="1"/>
  <c r="AK276" i="1" s="1"/>
  <c r="U276" i="1"/>
  <c r="Z276" i="1" s="1"/>
  <c r="T276" i="1"/>
  <c r="Y276" i="1" s="1"/>
  <c r="R276" i="1"/>
  <c r="S276" i="1" s="1"/>
  <c r="E276" i="1"/>
  <c r="D276" i="1"/>
  <c r="C276" i="1"/>
  <c r="B276" i="1"/>
  <c r="J275" i="1"/>
  <c r="AB273" i="1"/>
  <c r="AG273" i="1" s="1"/>
  <c r="AA273" i="1"/>
  <c r="Z273" i="1"/>
  <c r="Y273" i="1"/>
  <c r="W273" i="1"/>
  <c r="X273" i="1" s="1"/>
  <c r="S273" i="1"/>
  <c r="E273" i="1"/>
  <c r="D273" i="1"/>
  <c r="C273" i="1"/>
  <c r="B273" i="1"/>
  <c r="AA272" i="1"/>
  <c r="AF272" i="1" s="1"/>
  <c r="AK272" i="1" s="1"/>
  <c r="V272" i="1"/>
  <c r="U272" i="1"/>
  <c r="Z272" i="1" s="1"/>
  <c r="AE272" i="1" s="1"/>
  <c r="AJ272" i="1" s="1"/>
  <c r="T272" i="1"/>
  <c r="Y272" i="1" s="1"/>
  <c r="S272" i="1"/>
  <c r="R272" i="1"/>
  <c r="W272" i="1" s="1"/>
  <c r="AB272" i="1" s="1"/>
  <c r="AG272" i="1" s="1"/>
  <c r="AL272" i="1" s="1"/>
  <c r="E272" i="1"/>
  <c r="D272" i="1"/>
  <c r="C272" i="1"/>
  <c r="B272" i="1"/>
  <c r="W271" i="1"/>
  <c r="AB271" i="1" s="1"/>
  <c r="AG271" i="1" s="1"/>
  <c r="AL271" i="1" s="1"/>
  <c r="V271" i="1"/>
  <c r="AA271" i="1" s="1"/>
  <c r="AF271" i="1" s="1"/>
  <c r="AK271" i="1" s="1"/>
  <c r="U271" i="1"/>
  <c r="Z271" i="1" s="1"/>
  <c r="AE271" i="1" s="1"/>
  <c r="AJ271" i="1" s="1"/>
  <c r="T271" i="1"/>
  <c r="Y271" i="1" s="1"/>
  <c r="R271" i="1"/>
  <c r="S271" i="1" s="1"/>
  <c r="E271" i="1"/>
  <c r="D271" i="1"/>
  <c r="C271" i="1"/>
  <c r="B271" i="1"/>
  <c r="Z270" i="1"/>
  <c r="AE270" i="1" s="1"/>
  <c r="AJ270" i="1" s="1"/>
  <c r="Y270" i="1"/>
  <c r="V270" i="1"/>
  <c r="AA270" i="1" s="1"/>
  <c r="AF270" i="1" s="1"/>
  <c r="AK270" i="1" s="1"/>
  <c r="U270" i="1"/>
  <c r="T270" i="1"/>
  <c r="R270" i="1"/>
  <c r="W270" i="1" s="1"/>
  <c r="E270" i="1"/>
  <c r="D270" i="1"/>
  <c r="C270" i="1"/>
  <c r="B270" i="1"/>
  <c r="AA269" i="1"/>
  <c r="AF269" i="1" s="1"/>
  <c r="AK269" i="1" s="1"/>
  <c r="Z269" i="1"/>
  <c r="AE269" i="1" s="1"/>
  <c r="AJ269" i="1" s="1"/>
  <c r="V269" i="1"/>
  <c r="U269" i="1"/>
  <c r="T269" i="1"/>
  <c r="R269" i="1"/>
  <c r="W269" i="1" s="1"/>
  <c r="AB269" i="1" s="1"/>
  <c r="AG269" i="1" s="1"/>
  <c r="AL269" i="1" s="1"/>
  <c r="E269" i="1"/>
  <c r="D269" i="1"/>
  <c r="C269" i="1"/>
  <c r="B269" i="1"/>
  <c r="V268" i="1"/>
  <c r="AA268" i="1" s="1"/>
  <c r="AF268" i="1" s="1"/>
  <c r="AK268" i="1" s="1"/>
  <c r="U268" i="1"/>
  <c r="Z268" i="1" s="1"/>
  <c r="AE268" i="1" s="1"/>
  <c r="AJ268" i="1" s="1"/>
  <c r="T268" i="1"/>
  <c r="Y268" i="1" s="1"/>
  <c r="R268" i="1"/>
  <c r="W268" i="1" s="1"/>
  <c r="AB268" i="1" s="1"/>
  <c r="AG268" i="1" s="1"/>
  <c r="AL268" i="1" s="1"/>
  <c r="E268" i="1"/>
  <c r="D268" i="1"/>
  <c r="C268" i="1"/>
  <c r="B268" i="1"/>
  <c r="Y267" i="1"/>
  <c r="V267" i="1"/>
  <c r="AA267" i="1" s="1"/>
  <c r="AF267" i="1" s="1"/>
  <c r="AK267" i="1" s="1"/>
  <c r="U267" i="1"/>
  <c r="Z267" i="1" s="1"/>
  <c r="AE267" i="1" s="1"/>
  <c r="AJ267" i="1" s="1"/>
  <c r="T267" i="1"/>
  <c r="R267" i="1"/>
  <c r="E267" i="1"/>
  <c r="D267" i="1"/>
  <c r="C267" i="1"/>
  <c r="B267" i="1"/>
  <c r="AJ266" i="1"/>
  <c r="V266" i="1"/>
  <c r="AA266" i="1" s="1"/>
  <c r="AF266" i="1" s="1"/>
  <c r="AK266" i="1" s="1"/>
  <c r="U266" i="1"/>
  <c r="Z266" i="1" s="1"/>
  <c r="AE266" i="1" s="1"/>
  <c r="T266" i="1"/>
  <c r="R266" i="1"/>
  <c r="W266" i="1" s="1"/>
  <c r="AB266" i="1" s="1"/>
  <c r="AG266" i="1" s="1"/>
  <c r="AL266" i="1" s="1"/>
  <c r="E266" i="1"/>
  <c r="D266" i="1"/>
  <c r="C266" i="1"/>
  <c r="B266" i="1"/>
  <c r="Y265" i="1"/>
  <c r="AD265" i="1" s="1"/>
  <c r="V265" i="1"/>
  <c r="AA265" i="1" s="1"/>
  <c r="AF265" i="1" s="1"/>
  <c r="AK265" i="1" s="1"/>
  <c r="U265" i="1"/>
  <c r="Z265" i="1" s="1"/>
  <c r="AE265" i="1" s="1"/>
  <c r="AJ265" i="1" s="1"/>
  <c r="T265" i="1"/>
  <c r="R265" i="1"/>
  <c r="S265" i="1" s="1"/>
  <c r="E265" i="1"/>
  <c r="D265" i="1"/>
  <c r="C265" i="1"/>
  <c r="B265" i="1"/>
  <c r="Z264" i="1"/>
  <c r="AE264" i="1" s="1"/>
  <c r="AJ264" i="1" s="1"/>
  <c r="V264" i="1"/>
  <c r="AA264" i="1" s="1"/>
  <c r="AF264" i="1" s="1"/>
  <c r="AK264" i="1" s="1"/>
  <c r="U264" i="1"/>
  <c r="T264" i="1"/>
  <c r="R264" i="1"/>
  <c r="W264" i="1" s="1"/>
  <c r="AB264" i="1" s="1"/>
  <c r="AG264" i="1" s="1"/>
  <c r="AL264" i="1" s="1"/>
  <c r="E264" i="1"/>
  <c r="D264" i="1"/>
  <c r="C264" i="1"/>
  <c r="B264" i="1"/>
  <c r="V263" i="1"/>
  <c r="AA263" i="1" s="1"/>
  <c r="AF263" i="1" s="1"/>
  <c r="AK263" i="1" s="1"/>
  <c r="U263" i="1"/>
  <c r="Z263" i="1" s="1"/>
  <c r="AE263" i="1" s="1"/>
  <c r="AJ263" i="1" s="1"/>
  <c r="T263" i="1"/>
  <c r="R263" i="1"/>
  <c r="W263" i="1" s="1"/>
  <c r="AB263" i="1" s="1"/>
  <c r="AG263" i="1" s="1"/>
  <c r="AL263" i="1" s="1"/>
  <c r="E263" i="1"/>
  <c r="D263" i="1"/>
  <c r="C263" i="1"/>
  <c r="B263" i="1"/>
  <c r="AD262" i="1"/>
  <c r="AI262" i="1" s="1"/>
  <c r="Y262" i="1"/>
  <c r="V262" i="1"/>
  <c r="U262" i="1"/>
  <c r="Z262" i="1" s="1"/>
  <c r="AE262" i="1" s="1"/>
  <c r="AJ262" i="1" s="1"/>
  <c r="T262" i="1"/>
  <c r="R262" i="1"/>
  <c r="S262" i="1" s="1"/>
  <c r="E262" i="1"/>
  <c r="D262" i="1"/>
  <c r="C262" i="1"/>
  <c r="B262" i="1"/>
  <c r="Y261" i="1"/>
  <c r="V261" i="1"/>
  <c r="AA261" i="1" s="1"/>
  <c r="AF261" i="1" s="1"/>
  <c r="AK261" i="1" s="1"/>
  <c r="U261" i="1"/>
  <c r="Z261" i="1" s="1"/>
  <c r="AE261" i="1" s="1"/>
  <c r="AJ261" i="1" s="1"/>
  <c r="T261" i="1"/>
  <c r="R261" i="1"/>
  <c r="E261" i="1"/>
  <c r="D261" i="1"/>
  <c r="C261" i="1"/>
  <c r="B261" i="1"/>
  <c r="V260" i="1"/>
  <c r="AA260" i="1" s="1"/>
  <c r="AF260" i="1" s="1"/>
  <c r="AK260" i="1" s="1"/>
  <c r="U260" i="1"/>
  <c r="Z260" i="1" s="1"/>
  <c r="AE260" i="1" s="1"/>
  <c r="AJ260" i="1" s="1"/>
  <c r="T260" i="1"/>
  <c r="S260" i="1"/>
  <c r="R260" i="1"/>
  <c r="W260" i="1" s="1"/>
  <c r="AB260" i="1" s="1"/>
  <c r="AG260" i="1" s="1"/>
  <c r="AL260" i="1" s="1"/>
  <c r="E260" i="1"/>
  <c r="D260" i="1"/>
  <c r="C260" i="1"/>
  <c r="B260" i="1"/>
  <c r="AA259" i="1"/>
  <c r="AF259" i="1" s="1"/>
  <c r="AK259" i="1" s="1"/>
  <c r="Y259" i="1"/>
  <c r="AD259" i="1" s="1"/>
  <c r="V259" i="1"/>
  <c r="U259" i="1"/>
  <c r="Z259" i="1" s="1"/>
  <c r="AE259" i="1" s="1"/>
  <c r="AJ259" i="1" s="1"/>
  <c r="T259" i="1"/>
  <c r="S259" i="1"/>
  <c r="R259" i="1"/>
  <c r="W259" i="1" s="1"/>
  <c r="E259" i="1"/>
  <c r="D259" i="1"/>
  <c r="C259" i="1"/>
  <c r="B259" i="1"/>
  <c r="V258" i="1"/>
  <c r="AA258" i="1" s="1"/>
  <c r="AF258" i="1" s="1"/>
  <c r="AK258" i="1" s="1"/>
  <c r="U258" i="1"/>
  <c r="Z258" i="1" s="1"/>
  <c r="AE258" i="1" s="1"/>
  <c r="AJ258" i="1" s="1"/>
  <c r="T258" i="1"/>
  <c r="Y258" i="1" s="1"/>
  <c r="R258" i="1"/>
  <c r="W258" i="1" s="1"/>
  <c r="AB258" i="1" s="1"/>
  <c r="AG258" i="1" s="1"/>
  <c r="AL258" i="1" s="1"/>
  <c r="E258" i="1"/>
  <c r="D258" i="1"/>
  <c r="C258" i="1"/>
  <c r="B258" i="1"/>
  <c r="AI257" i="1"/>
  <c r="AD257" i="1"/>
  <c r="Y257" i="1"/>
  <c r="V257" i="1"/>
  <c r="AA257" i="1" s="1"/>
  <c r="AF257" i="1" s="1"/>
  <c r="AK257" i="1" s="1"/>
  <c r="U257" i="1"/>
  <c r="T257" i="1"/>
  <c r="R257" i="1"/>
  <c r="S257" i="1" s="1"/>
  <c r="E257" i="1"/>
  <c r="D257" i="1"/>
  <c r="C257" i="1"/>
  <c r="B257" i="1"/>
  <c r="Y256" i="1"/>
  <c r="V256" i="1"/>
  <c r="AA256" i="1" s="1"/>
  <c r="AF256" i="1" s="1"/>
  <c r="AK256" i="1" s="1"/>
  <c r="U256" i="1"/>
  <c r="Z256" i="1" s="1"/>
  <c r="AE256" i="1" s="1"/>
  <c r="AJ256" i="1" s="1"/>
  <c r="T256" i="1"/>
  <c r="R256" i="1"/>
  <c r="S256" i="1" s="1"/>
  <c r="E256" i="1"/>
  <c r="D256" i="1"/>
  <c r="C256" i="1"/>
  <c r="B256" i="1"/>
  <c r="Y255" i="1"/>
  <c r="W255" i="1"/>
  <c r="AB255" i="1" s="1"/>
  <c r="AG255" i="1" s="1"/>
  <c r="AL255" i="1" s="1"/>
  <c r="V255" i="1"/>
  <c r="AA255" i="1" s="1"/>
  <c r="AF255" i="1" s="1"/>
  <c r="AK255" i="1" s="1"/>
  <c r="U255" i="1"/>
  <c r="Z255" i="1" s="1"/>
  <c r="AE255" i="1" s="1"/>
  <c r="AJ255" i="1" s="1"/>
  <c r="T255" i="1"/>
  <c r="X255" i="1" s="1"/>
  <c r="S255" i="1"/>
  <c r="R255" i="1"/>
  <c r="E255" i="1"/>
  <c r="D255" i="1"/>
  <c r="C255" i="1"/>
  <c r="B255" i="1"/>
  <c r="V254" i="1"/>
  <c r="AA254" i="1" s="1"/>
  <c r="AF254" i="1" s="1"/>
  <c r="AK254" i="1" s="1"/>
  <c r="U254" i="1"/>
  <c r="Z254" i="1" s="1"/>
  <c r="AE254" i="1" s="1"/>
  <c r="AJ254" i="1" s="1"/>
  <c r="T254" i="1"/>
  <c r="R254" i="1"/>
  <c r="S254" i="1" s="1"/>
  <c r="E254" i="1"/>
  <c r="D254" i="1"/>
  <c r="C254" i="1"/>
  <c r="B254" i="1"/>
  <c r="Y253" i="1"/>
  <c r="W253" i="1"/>
  <c r="AB253" i="1" s="1"/>
  <c r="AG253" i="1" s="1"/>
  <c r="AL253" i="1" s="1"/>
  <c r="V253" i="1"/>
  <c r="AA253" i="1" s="1"/>
  <c r="AF253" i="1" s="1"/>
  <c r="AK253" i="1" s="1"/>
  <c r="U253" i="1"/>
  <c r="Z253" i="1" s="1"/>
  <c r="AE253" i="1" s="1"/>
  <c r="AJ253" i="1" s="1"/>
  <c r="T253" i="1"/>
  <c r="R253" i="1"/>
  <c r="S253" i="1" s="1"/>
  <c r="E253" i="1"/>
  <c r="D253" i="1"/>
  <c r="C253" i="1"/>
  <c r="B253" i="1"/>
  <c r="Z252" i="1"/>
  <c r="AE252" i="1" s="1"/>
  <c r="AJ252" i="1" s="1"/>
  <c r="V252" i="1"/>
  <c r="AA252" i="1" s="1"/>
  <c r="AF252" i="1" s="1"/>
  <c r="AK252" i="1" s="1"/>
  <c r="U252" i="1"/>
  <c r="T252" i="1"/>
  <c r="R252" i="1"/>
  <c r="E252" i="1"/>
  <c r="D252" i="1"/>
  <c r="C252" i="1"/>
  <c r="B252" i="1"/>
  <c r="Y251" i="1"/>
  <c r="AD251" i="1" s="1"/>
  <c r="W251" i="1"/>
  <c r="AB251" i="1" s="1"/>
  <c r="AG251" i="1" s="1"/>
  <c r="AL251" i="1" s="1"/>
  <c r="V251" i="1"/>
  <c r="AA251" i="1" s="1"/>
  <c r="U251" i="1"/>
  <c r="Z251" i="1" s="1"/>
  <c r="AE251" i="1" s="1"/>
  <c r="AJ251" i="1" s="1"/>
  <c r="T251" i="1"/>
  <c r="R251" i="1"/>
  <c r="S251" i="1" s="1"/>
  <c r="E251" i="1"/>
  <c r="D251" i="1"/>
  <c r="C251" i="1"/>
  <c r="B251" i="1"/>
  <c r="Z250" i="1"/>
  <c r="AE250" i="1" s="1"/>
  <c r="AJ250" i="1" s="1"/>
  <c r="V250" i="1"/>
  <c r="AA250" i="1" s="1"/>
  <c r="AF250" i="1" s="1"/>
  <c r="AK250" i="1" s="1"/>
  <c r="U250" i="1"/>
  <c r="T250" i="1"/>
  <c r="S250" i="1"/>
  <c r="R250" i="1"/>
  <c r="W250" i="1" s="1"/>
  <c r="AB250" i="1" s="1"/>
  <c r="AG250" i="1" s="1"/>
  <c r="AL250" i="1" s="1"/>
  <c r="E250" i="1"/>
  <c r="D250" i="1"/>
  <c r="C250" i="1"/>
  <c r="B250" i="1"/>
  <c r="AI249" i="1"/>
  <c r="AD249" i="1"/>
  <c r="Y249" i="1"/>
  <c r="V249" i="1"/>
  <c r="AA249" i="1" s="1"/>
  <c r="AF249" i="1" s="1"/>
  <c r="AK249" i="1" s="1"/>
  <c r="U249" i="1"/>
  <c r="T249" i="1"/>
  <c r="R249" i="1"/>
  <c r="S249" i="1" s="1"/>
  <c r="E249" i="1"/>
  <c r="D249" i="1"/>
  <c r="C249" i="1"/>
  <c r="B249" i="1"/>
  <c r="AD248" i="1"/>
  <c r="Y248" i="1"/>
  <c r="V248" i="1"/>
  <c r="AA248" i="1" s="1"/>
  <c r="AF248" i="1" s="1"/>
  <c r="AK248" i="1" s="1"/>
  <c r="U248" i="1"/>
  <c r="Z248" i="1" s="1"/>
  <c r="AE248" i="1" s="1"/>
  <c r="AJ248" i="1" s="1"/>
  <c r="T248" i="1"/>
  <c r="R248" i="1"/>
  <c r="E248" i="1"/>
  <c r="D248" i="1"/>
  <c r="C248" i="1"/>
  <c r="B248" i="1"/>
  <c r="AJ247" i="1"/>
  <c r="Y247" i="1"/>
  <c r="AD247" i="1" s="1"/>
  <c r="AI247" i="1" s="1"/>
  <c r="V247" i="1"/>
  <c r="AA247" i="1" s="1"/>
  <c r="AF247" i="1" s="1"/>
  <c r="AK247" i="1" s="1"/>
  <c r="U247" i="1"/>
  <c r="Z247" i="1" s="1"/>
  <c r="AE247" i="1" s="1"/>
  <c r="T247" i="1"/>
  <c r="R247" i="1"/>
  <c r="W247" i="1" s="1"/>
  <c r="AB247" i="1" s="1"/>
  <c r="AG247" i="1" s="1"/>
  <c r="AL247" i="1" s="1"/>
  <c r="E247" i="1"/>
  <c r="D247" i="1"/>
  <c r="C247" i="1"/>
  <c r="B247" i="1"/>
  <c r="Z246" i="1"/>
  <c r="AE246" i="1" s="1"/>
  <c r="AJ246" i="1" s="1"/>
  <c r="V246" i="1"/>
  <c r="AA246" i="1" s="1"/>
  <c r="AF246" i="1" s="1"/>
  <c r="AK246" i="1" s="1"/>
  <c r="U246" i="1"/>
  <c r="T246" i="1"/>
  <c r="Y246" i="1" s="1"/>
  <c r="AD246" i="1" s="1"/>
  <c r="R246" i="1"/>
  <c r="S246" i="1" s="1"/>
  <c r="E246" i="1"/>
  <c r="D246" i="1"/>
  <c r="C246" i="1"/>
  <c r="B246" i="1"/>
  <c r="AA245" i="1"/>
  <c r="AF245" i="1" s="1"/>
  <c r="AK245" i="1" s="1"/>
  <c r="Y245" i="1"/>
  <c r="W245" i="1"/>
  <c r="AB245" i="1" s="1"/>
  <c r="AG245" i="1" s="1"/>
  <c r="AL245" i="1" s="1"/>
  <c r="V245" i="1"/>
  <c r="U245" i="1"/>
  <c r="Z245" i="1" s="1"/>
  <c r="AE245" i="1" s="1"/>
  <c r="AJ245" i="1" s="1"/>
  <c r="T245" i="1"/>
  <c r="S245" i="1"/>
  <c r="R245" i="1"/>
  <c r="E245" i="1"/>
  <c r="D245" i="1"/>
  <c r="C245" i="1"/>
  <c r="B245" i="1"/>
  <c r="Z244" i="1"/>
  <c r="AE244" i="1" s="1"/>
  <c r="AJ244" i="1" s="1"/>
  <c r="V244" i="1"/>
  <c r="AA244" i="1" s="1"/>
  <c r="AF244" i="1" s="1"/>
  <c r="AK244" i="1" s="1"/>
  <c r="U244" i="1"/>
  <c r="T244" i="1"/>
  <c r="R244" i="1"/>
  <c r="E244" i="1"/>
  <c r="D244" i="1"/>
  <c r="C244" i="1"/>
  <c r="B244" i="1"/>
  <c r="Y243" i="1"/>
  <c r="AD243" i="1" s="1"/>
  <c r="V243" i="1"/>
  <c r="AA243" i="1" s="1"/>
  <c r="AF243" i="1" s="1"/>
  <c r="AK243" i="1" s="1"/>
  <c r="U243" i="1"/>
  <c r="Z243" i="1" s="1"/>
  <c r="AE243" i="1" s="1"/>
  <c r="AJ243" i="1" s="1"/>
  <c r="T243" i="1"/>
  <c r="R243" i="1"/>
  <c r="S243" i="1" s="1"/>
  <c r="E243" i="1"/>
  <c r="D243" i="1"/>
  <c r="C243" i="1"/>
  <c r="B243" i="1"/>
  <c r="J242" i="1"/>
  <c r="AM239" i="1"/>
  <c r="AC239" i="1"/>
  <c r="X239" i="1"/>
  <c r="S239" i="1"/>
  <c r="AM238" i="1"/>
  <c r="X238" i="1"/>
  <c r="S238" i="1"/>
  <c r="AN236" i="1"/>
  <c r="AM236" i="1"/>
  <c r="AH236" i="1"/>
  <c r="AC236" i="1"/>
  <c r="X236" i="1"/>
  <c r="S236" i="1"/>
  <c r="C236" i="1"/>
  <c r="B236" i="1"/>
  <c r="AN235" i="1"/>
  <c r="AM235" i="1"/>
  <c r="AH235" i="1"/>
  <c r="AC235" i="1"/>
  <c r="X235" i="1"/>
  <c r="S235" i="1"/>
  <c r="C235" i="1"/>
  <c r="B235" i="1"/>
  <c r="AN234" i="1"/>
  <c r="AM234" i="1"/>
  <c r="AH234" i="1"/>
  <c r="AC234" i="1"/>
  <c r="X234" i="1"/>
  <c r="S234" i="1"/>
  <c r="C234" i="1"/>
  <c r="B234" i="1"/>
  <c r="AN231" i="1"/>
  <c r="AN238" i="1" s="1"/>
  <c r="AM231" i="1"/>
  <c r="AH231" i="1"/>
  <c r="AH238" i="1" s="1"/>
  <c r="AH239" i="1" s="1"/>
  <c r="AC231" i="1"/>
  <c r="AC238" i="1" s="1"/>
  <c r="X231" i="1"/>
  <c r="S231" i="1"/>
  <c r="E231" i="1"/>
  <c r="C231" i="1"/>
  <c r="B231" i="1"/>
  <c r="AC224" i="1"/>
  <c r="AM222" i="1"/>
  <c r="AH222" i="1"/>
  <c r="AC222" i="1"/>
  <c r="X222" i="1"/>
  <c r="S222" i="1"/>
  <c r="E222" i="1"/>
  <c r="C222" i="1"/>
  <c r="B222" i="1"/>
  <c r="AN221" i="1"/>
  <c r="AM221" i="1"/>
  <c r="AH221" i="1"/>
  <c r="AC221" i="1"/>
  <c r="X221" i="1"/>
  <c r="S221" i="1"/>
  <c r="E221" i="1"/>
  <c r="C221" i="1"/>
  <c r="B221" i="1"/>
  <c r="AM220" i="1"/>
  <c r="AH220" i="1"/>
  <c r="AC220" i="1"/>
  <c r="X220" i="1"/>
  <c r="S220" i="1"/>
  <c r="AN220" i="1" s="1"/>
  <c r="E220" i="1"/>
  <c r="C220" i="1"/>
  <c r="B220" i="1"/>
  <c r="AM217" i="1"/>
  <c r="AH217" i="1"/>
  <c r="AC217" i="1"/>
  <c r="X217" i="1"/>
  <c r="AN217" i="1" s="1"/>
  <c r="S217" i="1"/>
  <c r="E217" i="1"/>
  <c r="C217" i="1"/>
  <c r="B217" i="1"/>
  <c r="AM216" i="1"/>
  <c r="AH216" i="1"/>
  <c r="AC216" i="1"/>
  <c r="X216" i="1"/>
  <c r="S216" i="1"/>
  <c r="AN216" i="1" s="1"/>
  <c r="E216" i="1"/>
  <c r="C216" i="1"/>
  <c r="B216" i="1"/>
  <c r="AM215" i="1"/>
  <c r="AH215" i="1"/>
  <c r="AC215" i="1"/>
  <c r="X215" i="1"/>
  <c r="S215" i="1"/>
  <c r="E215" i="1"/>
  <c r="C215" i="1"/>
  <c r="B215" i="1"/>
  <c r="AM212" i="1"/>
  <c r="AH212" i="1"/>
  <c r="AC212" i="1"/>
  <c r="X212" i="1"/>
  <c r="S212" i="1"/>
  <c r="E212" i="1"/>
  <c r="C212" i="1"/>
  <c r="B212" i="1"/>
  <c r="AM211" i="1"/>
  <c r="AH211" i="1"/>
  <c r="AC211" i="1"/>
  <c r="X211" i="1"/>
  <c r="S211" i="1"/>
  <c r="E211" i="1"/>
  <c r="C211" i="1"/>
  <c r="B211" i="1"/>
  <c r="AM210" i="1"/>
  <c r="AM224" i="1" s="1"/>
  <c r="AH210" i="1"/>
  <c r="AC210" i="1"/>
  <c r="X210" i="1"/>
  <c r="S210" i="1"/>
  <c r="E210" i="1"/>
  <c r="C210" i="1"/>
  <c r="B210" i="1"/>
  <c r="AM203" i="1"/>
  <c r="AH203" i="1"/>
  <c r="AN203" i="1" s="1"/>
  <c r="AC203" i="1"/>
  <c r="X203" i="1"/>
  <c r="S203" i="1"/>
  <c r="E203" i="1"/>
  <c r="C203" i="1"/>
  <c r="B203" i="1"/>
  <c r="AM202" i="1"/>
  <c r="AN202" i="1" s="1"/>
  <c r="AH202" i="1"/>
  <c r="AC202" i="1"/>
  <c r="X202" i="1"/>
  <c r="S202" i="1"/>
  <c r="E202" i="1"/>
  <c r="C202" i="1"/>
  <c r="B202" i="1"/>
  <c r="AN201" i="1"/>
  <c r="AM201" i="1"/>
  <c r="AH201" i="1"/>
  <c r="AC201" i="1"/>
  <c r="X201" i="1"/>
  <c r="S201" i="1"/>
  <c r="E201" i="1"/>
  <c r="C201" i="1"/>
  <c r="B201" i="1"/>
  <c r="AN199" i="1"/>
  <c r="AM199" i="1"/>
  <c r="AH199" i="1"/>
  <c r="AC199" i="1"/>
  <c r="X199" i="1"/>
  <c r="S199" i="1"/>
  <c r="E199" i="1"/>
  <c r="C199" i="1"/>
  <c r="B199" i="1"/>
  <c r="AM198" i="1"/>
  <c r="AH198" i="1"/>
  <c r="AC198" i="1"/>
  <c r="X198" i="1"/>
  <c r="S198" i="1"/>
  <c r="E198" i="1"/>
  <c r="C198" i="1"/>
  <c r="B198" i="1"/>
  <c r="AM197" i="1"/>
  <c r="AH197" i="1"/>
  <c r="AC197" i="1"/>
  <c r="X197" i="1"/>
  <c r="S197" i="1"/>
  <c r="AN197" i="1" s="1"/>
  <c r="E197" i="1"/>
  <c r="C197" i="1"/>
  <c r="B197" i="1"/>
  <c r="AM193" i="1"/>
  <c r="AH193" i="1"/>
  <c r="AC193" i="1"/>
  <c r="X193" i="1"/>
  <c r="S193" i="1"/>
  <c r="E193" i="1"/>
  <c r="C193" i="1"/>
  <c r="B193" i="1"/>
  <c r="AM190" i="1"/>
  <c r="AH190" i="1"/>
  <c r="AC190" i="1"/>
  <c r="AC205" i="1" s="1"/>
  <c r="X190" i="1"/>
  <c r="S190" i="1"/>
  <c r="E190" i="1"/>
  <c r="C190" i="1"/>
  <c r="B190" i="1"/>
  <c r="AM183" i="1"/>
  <c r="AH183" i="1"/>
  <c r="AC183" i="1"/>
  <c r="X183" i="1"/>
  <c r="AN183" i="1" s="1"/>
  <c r="S183" i="1"/>
  <c r="C183" i="1"/>
  <c r="B183" i="1"/>
  <c r="AM182" i="1"/>
  <c r="AH182" i="1"/>
  <c r="AC182" i="1"/>
  <c r="X182" i="1"/>
  <c r="W182" i="1"/>
  <c r="S182" i="1"/>
  <c r="C182" i="1"/>
  <c r="B182" i="1"/>
  <c r="R181" i="1"/>
  <c r="C181" i="1"/>
  <c r="B181" i="1"/>
  <c r="W180" i="1"/>
  <c r="AB180" i="1" s="1"/>
  <c r="S180" i="1"/>
  <c r="R180" i="1"/>
  <c r="C180" i="1"/>
  <c r="B180" i="1"/>
  <c r="R177" i="1"/>
  <c r="W177" i="1" s="1"/>
  <c r="AB177" i="1" s="1"/>
  <c r="C177" i="1"/>
  <c r="B177" i="1"/>
  <c r="AM174" i="1"/>
  <c r="S174" i="1"/>
  <c r="R174" i="1"/>
  <c r="W174" i="1" s="1"/>
  <c r="AM173" i="1"/>
  <c r="R173" i="1"/>
  <c r="S173" i="1" s="1"/>
  <c r="AM172" i="1"/>
  <c r="R172" i="1"/>
  <c r="W172" i="1" s="1"/>
  <c r="AB172" i="1" s="1"/>
  <c r="C172" i="1"/>
  <c r="B172" i="1"/>
  <c r="AM171" i="1"/>
  <c r="R171" i="1"/>
  <c r="C171" i="1"/>
  <c r="B171" i="1"/>
  <c r="AM170" i="1"/>
  <c r="R170" i="1"/>
  <c r="W170" i="1" s="1"/>
  <c r="C170" i="1"/>
  <c r="B170" i="1"/>
  <c r="AB169" i="1"/>
  <c r="AM167" i="1"/>
  <c r="W167" i="1"/>
  <c r="AB167" i="1" s="1"/>
  <c r="S167" i="1"/>
  <c r="C167" i="1"/>
  <c r="B167" i="1"/>
  <c r="AN158" i="1"/>
  <c r="AM158" i="1"/>
  <c r="AH158" i="1"/>
  <c r="AC158" i="1"/>
  <c r="X158" i="1"/>
  <c r="S158" i="1"/>
  <c r="E158" i="1"/>
  <c r="D158" i="1"/>
  <c r="C158" i="1"/>
  <c r="B158" i="1"/>
  <c r="AM157" i="1"/>
  <c r="AH157" i="1"/>
  <c r="AN157" i="1" s="1"/>
  <c r="AC157" i="1"/>
  <c r="X157" i="1"/>
  <c r="S157" i="1"/>
  <c r="E157" i="1"/>
  <c r="D157" i="1"/>
  <c r="C157" i="1"/>
  <c r="B157" i="1"/>
  <c r="AM156" i="1"/>
  <c r="AH156" i="1"/>
  <c r="AC156" i="1"/>
  <c r="X156" i="1"/>
  <c r="R156" i="1"/>
  <c r="S156" i="1" s="1"/>
  <c r="AN156" i="1" s="1"/>
  <c r="E156" i="1"/>
  <c r="D156" i="1"/>
  <c r="C156" i="1"/>
  <c r="B156" i="1"/>
  <c r="AM153" i="1"/>
  <c r="AH153" i="1"/>
  <c r="AC153" i="1"/>
  <c r="X153" i="1"/>
  <c r="R153" i="1"/>
  <c r="S153" i="1" s="1"/>
  <c r="AN153" i="1" s="1"/>
  <c r="E153" i="1"/>
  <c r="D153" i="1"/>
  <c r="C153" i="1"/>
  <c r="B153" i="1"/>
  <c r="AM152" i="1"/>
  <c r="AH152" i="1"/>
  <c r="AC152" i="1"/>
  <c r="X152" i="1"/>
  <c r="R152" i="1"/>
  <c r="S152" i="1" s="1"/>
  <c r="AN152" i="1" s="1"/>
  <c r="E152" i="1"/>
  <c r="D152" i="1"/>
  <c r="C152" i="1"/>
  <c r="B152" i="1"/>
  <c r="AM151" i="1"/>
  <c r="AH151" i="1"/>
  <c r="AC151" i="1"/>
  <c r="X151" i="1"/>
  <c r="R151" i="1"/>
  <c r="S151" i="1" s="1"/>
  <c r="E151" i="1"/>
  <c r="D151" i="1"/>
  <c r="C151" i="1"/>
  <c r="B151" i="1"/>
  <c r="AM150" i="1"/>
  <c r="AM160" i="1" s="1"/>
  <c r="AH150" i="1"/>
  <c r="AC150" i="1"/>
  <c r="X150" i="1"/>
  <c r="S150" i="1"/>
  <c r="R150" i="1"/>
  <c r="E150" i="1"/>
  <c r="D150" i="1"/>
  <c r="C150" i="1"/>
  <c r="B150" i="1"/>
  <c r="AN143" i="1"/>
  <c r="AM143" i="1"/>
  <c r="AH143" i="1"/>
  <c r="AC143" i="1"/>
  <c r="X143" i="1"/>
  <c r="S143" i="1"/>
  <c r="E143" i="1"/>
  <c r="C143" i="1"/>
  <c r="B143" i="1"/>
  <c r="AN142" i="1"/>
  <c r="AM142" i="1"/>
  <c r="AH142" i="1"/>
  <c r="AC142" i="1"/>
  <c r="X142" i="1"/>
  <c r="S142" i="1"/>
  <c r="E142" i="1"/>
  <c r="C142" i="1"/>
  <c r="B142" i="1"/>
  <c r="AM141" i="1"/>
  <c r="AH141" i="1"/>
  <c r="AN141" i="1" s="1"/>
  <c r="AC141" i="1"/>
  <c r="X141" i="1"/>
  <c r="S141" i="1"/>
  <c r="E141" i="1"/>
  <c r="C141" i="1"/>
  <c r="B141" i="1"/>
  <c r="AM140" i="1"/>
  <c r="AH140" i="1"/>
  <c r="AC140" i="1"/>
  <c r="X140" i="1"/>
  <c r="S140" i="1"/>
  <c r="AN140" i="1" s="1"/>
  <c r="E140" i="1"/>
  <c r="C140" i="1"/>
  <c r="B140" i="1"/>
  <c r="AM137" i="1"/>
  <c r="AH137" i="1"/>
  <c r="AC137" i="1"/>
  <c r="X137" i="1"/>
  <c r="AN137" i="1" s="1"/>
  <c r="S137" i="1"/>
  <c r="E137" i="1"/>
  <c r="C137" i="1"/>
  <c r="B137" i="1"/>
  <c r="AM136" i="1"/>
  <c r="AH136" i="1"/>
  <c r="AC136" i="1"/>
  <c r="X136" i="1"/>
  <c r="S136" i="1"/>
  <c r="E136" i="1"/>
  <c r="C136" i="1"/>
  <c r="B136" i="1"/>
  <c r="AM135" i="1"/>
  <c r="AH135" i="1"/>
  <c r="AC135" i="1"/>
  <c r="X135" i="1"/>
  <c r="S135" i="1"/>
  <c r="E135" i="1"/>
  <c r="C135" i="1"/>
  <c r="B135" i="1"/>
  <c r="AM134" i="1"/>
  <c r="AH134" i="1"/>
  <c r="AC134" i="1"/>
  <c r="X134" i="1"/>
  <c r="S134" i="1"/>
  <c r="E134" i="1"/>
  <c r="C134" i="1"/>
  <c r="B134" i="1"/>
  <c r="AM131" i="1"/>
  <c r="AH131" i="1"/>
  <c r="AC131" i="1"/>
  <c r="X131" i="1"/>
  <c r="AN131" i="1" s="1"/>
  <c r="S131" i="1"/>
  <c r="E131" i="1"/>
  <c r="C131" i="1"/>
  <c r="B131" i="1"/>
  <c r="AN130" i="1"/>
  <c r="AM130" i="1"/>
  <c r="AH130" i="1"/>
  <c r="AC130" i="1"/>
  <c r="X130" i="1"/>
  <c r="S130" i="1"/>
  <c r="E130" i="1"/>
  <c r="C130" i="1"/>
  <c r="B130" i="1"/>
  <c r="AM129" i="1"/>
  <c r="AH129" i="1"/>
  <c r="AN129" i="1" s="1"/>
  <c r="AC129" i="1"/>
  <c r="X129" i="1"/>
  <c r="S129" i="1"/>
  <c r="E129" i="1"/>
  <c r="C129" i="1"/>
  <c r="B129" i="1"/>
  <c r="AM128" i="1"/>
  <c r="AH128" i="1"/>
  <c r="AC128" i="1"/>
  <c r="X128" i="1"/>
  <c r="X145" i="1" s="1"/>
  <c r="X146" i="1" s="1"/>
  <c r="S128" i="1"/>
  <c r="E128" i="1"/>
  <c r="C128" i="1"/>
  <c r="B128" i="1"/>
  <c r="R120" i="1"/>
  <c r="W120" i="1" s="1"/>
  <c r="AB120" i="1" s="1"/>
  <c r="E120" i="1"/>
  <c r="D120" i="1"/>
  <c r="C120" i="1"/>
  <c r="B120" i="1"/>
  <c r="R114" i="1"/>
  <c r="R113" i="1"/>
  <c r="S113" i="1" s="1"/>
  <c r="S110" i="1"/>
  <c r="S106" i="1"/>
  <c r="R106" i="1"/>
  <c r="R105" i="1"/>
  <c r="S105" i="1" s="1"/>
  <c r="R104" i="1"/>
  <c r="S104" i="1" s="1"/>
  <c r="S103" i="1"/>
  <c r="R103" i="1"/>
  <c r="S102" i="1"/>
  <c r="R102" i="1"/>
  <c r="E101" i="1"/>
  <c r="D101" i="1"/>
  <c r="C101" i="1"/>
  <c r="B101" i="1"/>
  <c r="E100" i="1"/>
  <c r="D100" i="1"/>
  <c r="C100" i="1"/>
  <c r="B100" i="1"/>
  <c r="W92" i="1"/>
  <c r="S92" i="1"/>
  <c r="E92" i="1"/>
  <c r="D92" i="1"/>
  <c r="C92" i="1"/>
  <c r="B92" i="1"/>
  <c r="AB91" i="1"/>
  <c r="X91" i="1"/>
  <c r="W91" i="1"/>
  <c r="S91" i="1"/>
  <c r="E91" i="1"/>
  <c r="D91" i="1"/>
  <c r="C91" i="1"/>
  <c r="B91" i="1"/>
  <c r="W90" i="1"/>
  <c r="S90" i="1"/>
  <c r="E90" i="1"/>
  <c r="D90" i="1"/>
  <c r="C90" i="1"/>
  <c r="B90" i="1"/>
  <c r="AB89" i="1"/>
  <c r="X89" i="1"/>
  <c r="W89" i="1"/>
  <c r="S89" i="1"/>
  <c r="E89" i="1"/>
  <c r="D89" i="1"/>
  <c r="C89" i="1"/>
  <c r="B89" i="1"/>
  <c r="R88" i="1"/>
  <c r="W88" i="1" s="1"/>
  <c r="E88" i="1"/>
  <c r="D88" i="1"/>
  <c r="C88" i="1"/>
  <c r="B88" i="1"/>
  <c r="R87" i="1"/>
  <c r="W87" i="1" s="1"/>
  <c r="E87" i="1"/>
  <c r="D87" i="1"/>
  <c r="C87" i="1"/>
  <c r="B87" i="1"/>
  <c r="AL83" i="1"/>
  <c r="AM83" i="1" s="1"/>
  <c r="W83" i="1"/>
  <c r="AB83" i="1" s="1"/>
  <c r="AG83" i="1" s="1"/>
  <c r="AH83" i="1" s="1"/>
  <c r="S83" i="1"/>
  <c r="E83" i="1"/>
  <c r="D83" i="1"/>
  <c r="C83" i="1"/>
  <c r="B83" i="1"/>
  <c r="AH82" i="1"/>
  <c r="AG82" i="1"/>
  <c r="AL82" i="1" s="1"/>
  <c r="AM82" i="1" s="1"/>
  <c r="AB82" i="1"/>
  <c r="AC82" i="1" s="1"/>
  <c r="X82" i="1"/>
  <c r="W82" i="1"/>
  <c r="S82" i="1"/>
  <c r="E82" i="1"/>
  <c r="D82" i="1"/>
  <c r="C82" i="1"/>
  <c r="B82" i="1"/>
  <c r="AB81" i="1"/>
  <c r="AG81" i="1" s="1"/>
  <c r="X81" i="1"/>
  <c r="W81" i="1"/>
  <c r="S81" i="1"/>
  <c r="E81" i="1"/>
  <c r="D81" i="1"/>
  <c r="C81" i="1"/>
  <c r="B81" i="1"/>
  <c r="X80" i="1"/>
  <c r="W80" i="1"/>
  <c r="AB80" i="1" s="1"/>
  <c r="S80" i="1"/>
  <c r="E80" i="1"/>
  <c r="D80" i="1"/>
  <c r="C80" i="1"/>
  <c r="B80" i="1"/>
  <c r="AL79" i="1"/>
  <c r="AM79" i="1" s="1"/>
  <c r="AC79" i="1"/>
  <c r="W79" i="1"/>
  <c r="AB79" i="1" s="1"/>
  <c r="AG79" i="1" s="1"/>
  <c r="AH79" i="1" s="1"/>
  <c r="S79" i="1"/>
  <c r="E79" i="1"/>
  <c r="D79" i="1"/>
  <c r="C79" i="1"/>
  <c r="B79" i="1"/>
  <c r="AH78" i="1"/>
  <c r="AG78" i="1"/>
  <c r="AL78" i="1" s="1"/>
  <c r="AM78" i="1" s="1"/>
  <c r="AB78" i="1"/>
  <c r="AC78" i="1" s="1"/>
  <c r="X78" i="1"/>
  <c r="W78" i="1"/>
  <c r="S78" i="1"/>
  <c r="E78" i="1"/>
  <c r="D78" i="1"/>
  <c r="C78" i="1"/>
  <c r="B78" i="1"/>
  <c r="AB77" i="1"/>
  <c r="AG77" i="1" s="1"/>
  <c r="W77" i="1"/>
  <c r="X77" i="1" s="1"/>
  <c r="S77" i="1"/>
  <c r="E77" i="1"/>
  <c r="D77" i="1"/>
  <c r="C77" i="1"/>
  <c r="B77" i="1"/>
  <c r="W76" i="1"/>
  <c r="AB76" i="1" s="1"/>
  <c r="S76" i="1"/>
  <c r="E76" i="1"/>
  <c r="D76" i="1"/>
  <c r="C76" i="1"/>
  <c r="B76" i="1"/>
  <c r="AL75" i="1"/>
  <c r="AM75" i="1" s="1"/>
  <c r="AG75" i="1"/>
  <c r="AH75" i="1" s="1"/>
  <c r="AC75" i="1"/>
  <c r="AB75" i="1"/>
  <c r="W75" i="1"/>
  <c r="X75" i="1" s="1"/>
  <c r="S75" i="1"/>
  <c r="E75" i="1"/>
  <c r="D75" i="1"/>
  <c r="C75" i="1"/>
  <c r="B75" i="1"/>
  <c r="AG74" i="1"/>
  <c r="AL74" i="1" s="1"/>
  <c r="AM74" i="1" s="1"/>
  <c r="AB74" i="1"/>
  <c r="AC74" i="1" s="1"/>
  <c r="X74" i="1"/>
  <c r="W74" i="1"/>
  <c r="S74" i="1"/>
  <c r="E74" i="1"/>
  <c r="D74" i="1"/>
  <c r="C74" i="1"/>
  <c r="B74" i="1"/>
  <c r="R73" i="1"/>
  <c r="W73" i="1" s="1"/>
  <c r="E73" i="1"/>
  <c r="D73" i="1"/>
  <c r="C73" i="1"/>
  <c r="B73" i="1"/>
  <c r="R72" i="1"/>
  <c r="E72" i="1"/>
  <c r="D72" i="1"/>
  <c r="C72" i="1"/>
  <c r="B72" i="1"/>
  <c r="AB68" i="1"/>
  <c r="X68" i="1"/>
  <c r="W68" i="1"/>
  <c r="S68" i="1"/>
  <c r="E68" i="1"/>
  <c r="D68" i="1"/>
  <c r="C68" i="1"/>
  <c r="B68" i="1"/>
  <c r="R67" i="1"/>
  <c r="W67" i="1" s="1"/>
  <c r="E67" i="1"/>
  <c r="D67" i="1"/>
  <c r="C67" i="1"/>
  <c r="B67" i="1"/>
  <c r="R66" i="1"/>
  <c r="W66" i="1" s="1"/>
  <c r="E66" i="1"/>
  <c r="D66" i="1"/>
  <c r="C66" i="1"/>
  <c r="B66" i="1"/>
  <c r="R65" i="1"/>
  <c r="E65" i="1"/>
  <c r="D65" i="1"/>
  <c r="C65" i="1"/>
  <c r="B65" i="1"/>
  <c r="R64" i="1"/>
  <c r="S64" i="1" s="1"/>
  <c r="E64" i="1"/>
  <c r="D64" i="1"/>
  <c r="C64" i="1"/>
  <c r="B64" i="1"/>
  <c r="R63" i="1"/>
  <c r="W63" i="1" s="1"/>
  <c r="E63" i="1"/>
  <c r="D63" i="1"/>
  <c r="C63" i="1"/>
  <c r="B63" i="1"/>
  <c r="S62" i="1"/>
  <c r="R62" i="1"/>
  <c r="W62" i="1" s="1"/>
  <c r="E62" i="1"/>
  <c r="D62" i="1"/>
  <c r="C62" i="1"/>
  <c r="B62" i="1"/>
  <c r="R61" i="1"/>
  <c r="E61" i="1"/>
  <c r="D61" i="1"/>
  <c r="C61" i="1"/>
  <c r="B61" i="1"/>
  <c r="W60" i="1"/>
  <c r="AB60" i="1" s="1"/>
  <c r="R60" i="1"/>
  <c r="S60" i="1" s="1"/>
  <c r="E60" i="1"/>
  <c r="D60" i="1"/>
  <c r="C60" i="1"/>
  <c r="B60" i="1"/>
  <c r="R59" i="1"/>
  <c r="S59" i="1" s="1"/>
  <c r="E59" i="1"/>
  <c r="D59" i="1"/>
  <c r="C59" i="1"/>
  <c r="B59" i="1"/>
  <c r="R58" i="1"/>
  <c r="W58" i="1" s="1"/>
  <c r="E58" i="1"/>
  <c r="D58" i="1"/>
  <c r="C58" i="1"/>
  <c r="B58" i="1"/>
  <c r="R57" i="1"/>
  <c r="E57" i="1"/>
  <c r="D57" i="1"/>
  <c r="C57" i="1"/>
  <c r="B57" i="1"/>
  <c r="R56" i="1"/>
  <c r="S56" i="1" s="1"/>
  <c r="E56" i="1"/>
  <c r="D56" i="1"/>
  <c r="C56" i="1"/>
  <c r="B56" i="1"/>
  <c r="R55" i="1"/>
  <c r="S55" i="1" s="1"/>
  <c r="E55" i="1"/>
  <c r="D55" i="1"/>
  <c r="C55" i="1"/>
  <c r="B55" i="1"/>
  <c r="R54" i="1"/>
  <c r="S54" i="1" s="1"/>
  <c r="E54" i="1"/>
  <c r="D54" i="1"/>
  <c r="C54" i="1"/>
  <c r="B54" i="1"/>
  <c r="R53" i="1"/>
  <c r="E53" i="1"/>
  <c r="D53" i="1"/>
  <c r="C53" i="1"/>
  <c r="B53" i="1"/>
  <c r="R52" i="1"/>
  <c r="S52" i="1" s="1"/>
  <c r="E52" i="1"/>
  <c r="D52" i="1"/>
  <c r="C52" i="1"/>
  <c r="B52" i="1"/>
  <c r="R51" i="1"/>
  <c r="W51" i="1" s="1"/>
  <c r="E51" i="1"/>
  <c r="D51" i="1"/>
  <c r="C51" i="1"/>
  <c r="B51" i="1"/>
  <c r="R50" i="1"/>
  <c r="W50" i="1" s="1"/>
  <c r="E50" i="1"/>
  <c r="D50" i="1"/>
  <c r="C50" i="1"/>
  <c r="B50" i="1"/>
  <c r="W47" i="1"/>
  <c r="S47" i="1"/>
  <c r="E47" i="1"/>
  <c r="D47" i="1"/>
  <c r="C47" i="1"/>
  <c r="B47" i="1"/>
  <c r="AG46" i="1"/>
  <c r="AL46" i="1" s="1"/>
  <c r="AM46" i="1" s="1"/>
  <c r="AC46" i="1"/>
  <c r="AB46" i="1"/>
  <c r="X46" i="1"/>
  <c r="W46" i="1"/>
  <c r="S46" i="1"/>
  <c r="R111" i="1" s="1"/>
  <c r="S111" i="1" s="1"/>
  <c r="E46" i="1"/>
  <c r="D46" i="1"/>
  <c r="C46" i="1"/>
  <c r="B46" i="1"/>
  <c r="W45" i="1"/>
  <c r="AB45" i="1" s="1"/>
  <c r="S45" i="1"/>
  <c r="R110" i="1" s="1"/>
  <c r="E45" i="1"/>
  <c r="D45" i="1"/>
  <c r="C45" i="1"/>
  <c r="B45" i="1"/>
  <c r="AB44" i="1"/>
  <c r="W44" i="1"/>
  <c r="X44" i="1" s="1"/>
  <c r="S44" i="1"/>
  <c r="R109" i="1" s="1"/>
  <c r="S109" i="1" s="1"/>
  <c r="E44" i="1"/>
  <c r="D44" i="1"/>
  <c r="C44" i="1"/>
  <c r="B44" i="1"/>
  <c r="R43" i="1"/>
  <c r="S43" i="1" s="1"/>
  <c r="R108" i="1" s="1"/>
  <c r="S108" i="1" s="1"/>
  <c r="E43" i="1"/>
  <c r="D43" i="1"/>
  <c r="C43" i="1"/>
  <c r="B43" i="1"/>
  <c r="R42" i="1"/>
  <c r="W42" i="1" s="1"/>
  <c r="X42" i="1" s="1"/>
  <c r="E42" i="1"/>
  <c r="D42" i="1"/>
  <c r="C42" i="1"/>
  <c r="B42" i="1"/>
  <c r="R41" i="1"/>
  <c r="E41" i="1"/>
  <c r="D41" i="1"/>
  <c r="C41" i="1"/>
  <c r="B41" i="1"/>
  <c r="AB33" i="1"/>
  <c r="AG33" i="1" s="1"/>
  <c r="X33" i="1"/>
  <c r="W33" i="1"/>
  <c r="S33" i="1"/>
  <c r="E33" i="1"/>
  <c r="C33" i="1"/>
  <c r="B33" i="1"/>
  <c r="W32" i="1"/>
  <c r="AB32" i="1" s="1"/>
  <c r="S32" i="1"/>
  <c r="E32" i="1"/>
  <c r="C32" i="1"/>
  <c r="B32" i="1"/>
  <c r="AG31" i="1"/>
  <c r="AL31" i="1" s="1"/>
  <c r="AM31" i="1" s="1"/>
  <c r="AC31" i="1"/>
  <c r="AB31" i="1"/>
  <c r="W31" i="1"/>
  <c r="X31" i="1" s="1"/>
  <c r="S31" i="1"/>
  <c r="E31" i="1"/>
  <c r="C31" i="1"/>
  <c r="B31" i="1"/>
  <c r="AC28" i="1"/>
  <c r="AB28" i="1"/>
  <c r="AG28" i="1" s="1"/>
  <c r="X28" i="1"/>
  <c r="W28" i="1"/>
  <c r="S28" i="1"/>
  <c r="E28" i="1"/>
  <c r="D28" i="1"/>
  <c r="C28" i="1"/>
  <c r="B28" i="1"/>
  <c r="W27" i="1"/>
  <c r="AB27" i="1" s="1"/>
  <c r="S27" i="1"/>
  <c r="E27" i="1"/>
  <c r="D27" i="1"/>
  <c r="C27" i="1"/>
  <c r="B27" i="1"/>
  <c r="W26" i="1"/>
  <c r="AB26" i="1" s="1"/>
  <c r="S26" i="1"/>
  <c r="E26" i="1"/>
  <c r="D26" i="1"/>
  <c r="C26" i="1"/>
  <c r="B26" i="1"/>
  <c r="AG25" i="1"/>
  <c r="AL25" i="1" s="1"/>
  <c r="AM25" i="1" s="1"/>
  <c r="AC25" i="1"/>
  <c r="AB25" i="1"/>
  <c r="W25" i="1"/>
  <c r="X25" i="1" s="1"/>
  <c r="S25" i="1"/>
  <c r="E25" i="1"/>
  <c r="D25" i="1"/>
  <c r="C25" i="1"/>
  <c r="B25" i="1"/>
  <c r="AB24" i="1"/>
  <c r="AG24" i="1" s="1"/>
  <c r="X24" i="1"/>
  <c r="W24" i="1"/>
  <c r="S24" i="1"/>
  <c r="E24" i="1"/>
  <c r="D24" i="1"/>
  <c r="C24" i="1"/>
  <c r="B24" i="1"/>
  <c r="W23" i="1"/>
  <c r="AB23" i="1" s="1"/>
  <c r="S23" i="1"/>
  <c r="E23" i="1"/>
  <c r="D23" i="1"/>
  <c r="C23" i="1"/>
  <c r="B23" i="1"/>
  <c r="W22" i="1"/>
  <c r="AB22" i="1" s="1"/>
  <c r="S22" i="1"/>
  <c r="E22" i="1"/>
  <c r="D22" i="1"/>
  <c r="C22" i="1"/>
  <c r="B22" i="1"/>
  <c r="AG21" i="1"/>
  <c r="AL21" i="1" s="1"/>
  <c r="AM21" i="1" s="1"/>
  <c r="AC21" i="1"/>
  <c r="AB21" i="1"/>
  <c r="X21" i="1"/>
  <c r="W21" i="1"/>
  <c r="S21" i="1"/>
  <c r="E21" i="1"/>
  <c r="D21" i="1"/>
  <c r="C21" i="1"/>
  <c r="B21" i="1"/>
  <c r="AB20" i="1"/>
  <c r="AG20" i="1" s="1"/>
  <c r="X20" i="1"/>
  <c r="W20" i="1"/>
  <c r="S20" i="1"/>
  <c r="E20" i="1"/>
  <c r="D20" i="1"/>
  <c r="C20" i="1"/>
  <c r="B20" i="1"/>
  <c r="W19" i="1"/>
  <c r="AB19" i="1" s="1"/>
  <c r="S19" i="1"/>
  <c r="E19" i="1"/>
  <c r="D19" i="1"/>
  <c r="C19" i="1"/>
  <c r="B19" i="1"/>
  <c r="W18" i="1"/>
  <c r="AB18" i="1" s="1"/>
  <c r="S18" i="1"/>
  <c r="E18" i="1"/>
  <c r="D18" i="1"/>
  <c r="C18" i="1"/>
  <c r="B18" i="1"/>
  <c r="AG17" i="1"/>
  <c r="AL17" i="1" s="1"/>
  <c r="AM17" i="1" s="1"/>
  <c r="AC17" i="1"/>
  <c r="AB17" i="1"/>
  <c r="X17" i="1"/>
  <c r="W17" i="1"/>
  <c r="S17" i="1"/>
  <c r="E17" i="1"/>
  <c r="D17" i="1"/>
  <c r="C17" i="1"/>
  <c r="B17" i="1"/>
  <c r="AB16" i="1"/>
  <c r="AG16" i="1" s="1"/>
  <c r="X16" i="1"/>
  <c r="W16" i="1"/>
  <c r="S16" i="1"/>
  <c r="E16" i="1"/>
  <c r="D16" i="1"/>
  <c r="C16" i="1"/>
  <c r="B16" i="1"/>
  <c r="W54" i="1" l="1"/>
  <c r="W55" i="1"/>
  <c r="W173" i="1"/>
  <c r="AB173" i="1" s="1"/>
  <c r="W249" i="1"/>
  <c r="AB249" i="1" s="1"/>
  <c r="AG249" i="1" s="1"/>
  <c r="AL249" i="1" s="1"/>
  <c r="W257" i="1"/>
  <c r="AB257" i="1" s="1"/>
  <c r="AG257" i="1" s="1"/>
  <c r="AL257" i="1" s="1"/>
  <c r="W326" i="1"/>
  <c r="AB326" i="1" s="1"/>
  <c r="AG326" i="1" s="1"/>
  <c r="AL326" i="1" s="1"/>
  <c r="S67" i="1"/>
  <c r="S288" i="1"/>
  <c r="W287" i="1"/>
  <c r="AB287" i="1" s="1"/>
  <c r="AG287" i="1" s="1"/>
  <c r="AL287" i="1" s="1"/>
  <c r="S63" i="1"/>
  <c r="S66" i="1"/>
  <c r="S170" i="1"/>
  <c r="W285" i="1"/>
  <c r="AB285" i="1" s="1"/>
  <c r="AG285" i="1" s="1"/>
  <c r="AL285" i="1" s="1"/>
  <c r="W59" i="1"/>
  <c r="S73" i="1"/>
  <c r="W265" i="1"/>
  <c r="AB265" i="1" s="1"/>
  <c r="AG265" i="1" s="1"/>
  <c r="AL265" i="1" s="1"/>
  <c r="W276" i="1"/>
  <c r="AB276" i="1" s="1"/>
  <c r="AG276" i="1" s="1"/>
  <c r="AL276" i="1" s="1"/>
  <c r="W311" i="1"/>
  <c r="AB311" i="1" s="1"/>
  <c r="AG311" i="1" s="1"/>
  <c r="AL311" i="1" s="1"/>
  <c r="W318" i="1"/>
  <c r="AB318" i="1" s="1"/>
  <c r="AG318" i="1" s="1"/>
  <c r="AL318" i="1" s="1"/>
  <c r="W43" i="1"/>
  <c r="S51" i="1"/>
  <c r="AM161" i="1"/>
  <c r="G14" i="2"/>
  <c r="W243" i="1"/>
  <c r="AB243" i="1" s="1"/>
  <c r="AG243" i="1" s="1"/>
  <c r="AL243" i="1" s="1"/>
  <c r="AF251" i="1"/>
  <c r="AK251" i="1" s="1"/>
  <c r="AC251" i="1"/>
  <c r="S277" i="1"/>
  <c r="S279" i="1"/>
  <c r="X289" i="1"/>
  <c r="X294" i="1"/>
  <c r="S298" i="1"/>
  <c r="S300" i="1"/>
  <c r="S247" i="1"/>
  <c r="S268" i="1"/>
  <c r="AC278" i="1"/>
  <c r="X247" i="1"/>
  <c r="X251" i="1"/>
  <c r="X258" i="1"/>
  <c r="S263" i="1"/>
  <c r="X277" i="1"/>
  <c r="AM278" i="1"/>
  <c r="S290" i="1"/>
  <c r="AC292" i="1"/>
  <c r="S295" i="1"/>
  <c r="X302" i="1"/>
  <c r="S321" i="1"/>
  <c r="X327" i="1"/>
  <c r="S328" i="1"/>
  <c r="X291" i="1"/>
  <c r="AC321" i="1"/>
  <c r="S323" i="1"/>
  <c r="W334" i="1"/>
  <c r="AB334" i="1" s="1"/>
  <c r="AG334" i="1" s="1"/>
  <c r="AL334" i="1" s="1"/>
  <c r="X265" i="1"/>
  <c r="S266" i="1"/>
  <c r="S269" i="1"/>
  <c r="W281" i="1"/>
  <c r="AB281" i="1" s="1"/>
  <c r="AG281" i="1" s="1"/>
  <c r="AL281" i="1" s="1"/>
  <c r="W286" i="1"/>
  <c r="AB286" i="1" s="1"/>
  <c r="AG286" i="1" s="1"/>
  <c r="AL286" i="1" s="1"/>
  <c r="AM286" i="1" s="1"/>
  <c r="X318" i="1"/>
  <c r="S264" i="1"/>
  <c r="W284" i="1"/>
  <c r="AB284" i="1" s="1"/>
  <c r="AG284" i="1" s="1"/>
  <c r="AL284" i="1" s="1"/>
  <c r="S299" i="1"/>
  <c r="X315" i="1"/>
  <c r="AC243" i="1"/>
  <c r="W254" i="1"/>
  <c r="AB254" i="1" s="1"/>
  <c r="AG254" i="1" s="1"/>
  <c r="AL254" i="1" s="1"/>
  <c r="S258" i="1"/>
  <c r="X299" i="1"/>
  <c r="X306" i="1"/>
  <c r="AC326" i="1"/>
  <c r="W331" i="1"/>
  <c r="AB331" i="1" s="1"/>
  <c r="AG331" i="1" s="1"/>
  <c r="AL331" i="1" s="1"/>
  <c r="W246" i="1"/>
  <c r="AB246" i="1" s="1"/>
  <c r="AG246" i="1" s="1"/>
  <c r="AL246" i="1" s="1"/>
  <c r="S301" i="1"/>
  <c r="W312" i="1"/>
  <c r="S324" i="1"/>
  <c r="X180" i="1"/>
  <c r="X170" i="1"/>
  <c r="AB170" i="1"/>
  <c r="AG172" i="1"/>
  <c r="AH172" i="1" s="1"/>
  <c r="AC172" i="1"/>
  <c r="X172" i="1"/>
  <c r="X173" i="1"/>
  <c r="S160" i="1"/>
  <c r="S120" i="1"/>
  <c r="S122" i="1" s="1"/>
  <c r="C13" i="2" s="1"/>
  <c r="X62" i="1"/>
  <c r="AB62" i="1"/>
  <c r="AG62" i="1" s="1"/>
  <c r="AL62" i="1" s="1"/>
  <c r="AM62" i="1" s="1"/>
  <c r="X73" i="1"/>
  <c r="AB73" i="1"/>
  <c r="AB51" i="1"/>
  <c r="X51" i="1"/>
  <c r="W52" i="1"/>
  <c r="AB52" i="1" s="1"/>
  <c r="AG52" i="1" s="1"/>
  <c r="W64" i="1"/>
  <c r="W56" i="1"/>
  <c r="S88" i="1"/>
  <c r="S87" i="1"/>
  <c r="X60" i="1"/>
  <c r="AG26" i="1"/>
  <c r="AC26" i="1"/>
  <c r="AG45" i="1"/>
  <c r="AC45" i="1"/>
  <c r="AL20" i="1"/>
  <c r="AM20" i="1" s="1"/>
  <c r="AH20" i="1"/>
  <c r="AG22" i="1"/>
  <c r="AC22" i="1"/>
  <c r="AL33" i="1"/>
  <c r="AM33" i="1" s="1"/>
  <c r="AH33" i="1"/>
  <c r="AG19" i="1"/>
  <c r="AC19" i="1"/>
  <c r="AG32" i="1"/>
  <c r="AC32" i="1"/>
  <c r="AG18" i="1"/>
  <c r="AC18" i="1"/>
  <c r="AN20" i="1"/>
  <c r="AL24" i="1"/>
  <c r="AM24" i="1" s="1"/>
  <c r="AH24" i="1"/>
  <c r="AL16" i="1"/>
  <c r="AM16" i="1" s="1"/>
  <c r="AH16" i="1"/>
  <c r="AN28" i="1"/>
  <c r="AN25" i="1"/>
  <c r="AG27" i="1"/>
  <c r="AC27" i="1"/>
  <c r="AL28" i="1"/>
  <c r="AM28" i="1" s="1"/>
  <c r="AH28" i="1"/>
  <c r="AB50" i="1"/>
  <c r="X50" i="1"/>
  <c r="AG23" i="1"/>
  <c r="AC23" i="1"/>
  <c r="AB43" i="1"/>
  <c r="X43" i="1"/>
  <c r="AB88" i="1"/>
  <c r="X88" i="1"/>
  <c r="AG167" i="1"/>
  <c r="AH167" i="1" s="1"/>
  <c r="AC167" i="1"/>
  <c r="AN193" i="1"/>
  <c r="S205" i="1"/>
  <c r="AC16" i="1"/>
  <c r="AN16" i="1" s="1"/>
  <c r="AH17" i="1"/>
  <c r="AN17" i="1" s="1"/>
  <c r="X19" i="1"/>
  <c r="AC20" i="1"/>
  <c r="AH21" i="1"/>
  <c r="AN21" i="1" s="1"/>
  <c r="X23" i="1"/>
  <c r="AC24" i="1"/>
  <c r="AN24" i="1" s="1"/>
  <c r="AH25" i="1"/>
  <c r="X27" i="1"/>
  <c r="AC33" i="1"/>
  <c r="AN33" i="1" s="1"/>
  <c r="X45" i="1"/>
  <c r="AH46" i="1"/>
  <c r="AB55" i="1"/>
  <c r="X55" i="1"/>
  <c r="AH74" i="1"/>
  <c r="AC145" i="1"/>
  <c r="AC146" i="1" s="1"/>
  <c r="AN134" i="1"/>
  <c r="AN135" i="1"/>
  <c r="AN136" i="1"/>
  <c r="AH145" i="1"/>
  <c r="AH146" i="1" s="1"/>
  <c r="AB174" i="1"/>
  <c r="X174" i="1"/>
  <c r="W181" i="1"/>
  <c r="S181" i="1"/>
  <c r="X205" i="1"/>
  <c r="AN190" i="1"/>
  <c r="AN210" i="1"/>
  <c r="AC247" i="1"/>
  <c r="AD253" i="1"/>
  <c r="AC253" i="1"/>
  <c r="AL81" i="1"/>
  <c r="AM81" i="1" s="1"/>
  <c r="AH81" i="1"/>
  <c r="X22" i="1"/>
  <c r="X26" i="1"/>
  <c r="S42" i="1"/>
  <c r="W57" i="1"/>
  <c r="S57" i="1"/>
  <c r="AB58" i="1"/>
  <c r="X58" i="1"/>
  <c r="AB63" i="1"/>
  <c r="X63" i="1"/>
  <c r="AG68" i="1"/>
  <c r="AC68" i="1"/>
  <c r="X76" i="1"/>
  <c r="AC81" i="1"/>
  <c r="AN81" i="1" s="1"/>
  <c r="AN82" i="1"/>
  <c r="AG89" i="1"/>
  <c r="AC89" i="1"/>
  <c r="R112" i="1"/>
  <c r="S112" i="1" s="1"/>
  <c r="AG120" i="1"/>
  <c r="AC120" i="1"/>
  <c r="AC122" i="1" s="1"/>
  <c r="E13" i="2" s="1"/>
  <c r="AM145" i="1"/>
  <c r="AM146" i="1" s="1"/>
  <c r="X160" i="1"/>
  <c r="AD245" i="1"/>
  <c r="AC245" i="1"/>
  <c r="AD255" i="1"/>
  <c r="AC255" i="1"/>
  <c r="AB47" i="1"/>
  <c r="X47" i="1"/>
  <c r="AB67" i="1"/>
  <c r="X67" i="1"/>
  <c r="W72" i="1"/>
  <c r="S72" i="1"/>
  <c r="AG76" i="1"/>
  <c r="AC76" i="1"/>
  <c r="AB90" i="1"/>
  <c r="X90" i="1"/>
  <c r="AG170" i="1"/>
  <c r="AH170" i="1" s="1"/>
  <c r="AC170" i="1"/>
  <c r="X18" i="1"/>
  <c r="X35" i="1" s="1"/>
  <c r="AH31" i="1"/>
  <c r="AN31" i="1" s="1"/>
  <c r="X32" i="1"/>
  <c r="AB42" i="1"/>
  <c r="S50" i="1"/>
  <c r="W53" i="1"/>
  <c r="S53" i="1"/>
  <c r="S58" i="1"/>
  <c r="AL77" i="1"/>
  <c r="AM77" i="1" s="1"/>
  <c r="AN77" i="1" s="1"/>
  <c r="AH77" i="1"/>
  <c r="X120" i="1"/>
  <c r="AC160" i="1"/>
  <c r="AM205" i="1"/>
  <c r="AI246" i="1"/>
  <c r="Y250" i="1"/>
  <c r="X250" i="1"/>
  <c r="AI265" i="1"/>
  <c r="AM265" i="1" s="1"/>
  <c r="AH265" i="1"/>
  <c r="W296" i="1"/>
  <c r="AB296" i="1" s="1"/>
  <c r="AG296" i="1" s="1"/>
  <c r="AL296" i="1" s="1"/>
  <c r="S296" i="1"/>
  <c r="S35" i="1"/>
  <c r="W65" i="1"/>
  <c r="S65" i="1"/>
  <c r="AB66" i="1"/>
  <c r="X66" i="1"/>
  <c r="AC77" i="1"/>
  <c r="AN78" i="1"/>
  <c r="AC83" i="1"/>
  <c r="AB87" i="1"/>
  <c r="X87" i="1"/>
  <c r="AG91" i="1"/>
  <c r="AC91" i="1"/>
  <c r="AB92" i="1"/>
  <c r="X92" i="1"/>
  <c r="AH160" i="1"/>
  <c r="AN151" i="1"/>
  <c r="AG173" i="1"/>
  <c r="AH173" i="1" s="1"/>
  <c r="AC173" i="1"/>
  <c r="AG177" i="1"/>
  <c r="AC177" i="1"/>
  <c r="AG180" i="1"/>
  <c r="AC180" i="1"/>
  <c r="AN212" i="1"/>
  <c r="AN215" i="1"/>
  <c r="AI248" i="1"/>
  <c r="AB259" i="1"/>
  <c r="AG259" i="1" s="1"/>
  <c r="AL259" i="1" s="1"/>
  <c r="X259" i="1"/>
  <c r="AG44" i="1"/>
  <c r="AC44" i="1"/>
  <c r="AB59" i="1"/>
  <c r="X59" i="1"/>
  <c r="AN74" i="1"/>
  <c r="AN75" i="1"/>
  <c r="W171" i="1"/>
  <c r="S171" i="1"/>
  <c r="AN182" i="1"/>
  <c r="AN211" i="1"/>
  <c r="AN239" i="1"/>
  <c r="AO238" i="1"/>
  <c r="AM247" i="1"/>
  <c r="AB283" i="1"/>
  <c r="AG283" i="1" s="1"/>
  <c r="AL283" i="1" s="1"/>
  <c r="X283" i="1"/>
  <c r="W41" i="1"/>
  <c r="S41" i="1"/>
  <c r="AG60" i="1"/>
  <c r="AC60" i="1"/>
  <c r="W61" i="1"/>
  <c r="S61" i="1"/>
  <c r="AG80" i="1"/>
  <c r="AC80" i="1"/>
  <c r="AN128" i="1"/>
  <c r="AN145" i="1" s="1"/>
  <c r="S145" i="1"/>
  <c r="S146" i="1" s="1"/>
  <c r="AN150" i="1"/>
  <c r="AD256" i="1"/>
  <c r="AH205" i="1"/>
  <c r="AN198" i="1"/>
  <c r="S248" i="1"/>
  <c r="W248" i="1"/>
  <c r="W261" i="1"/>
  <c r="AB261" i="1" s="1"/>
  <c r="AG261" i="1" s="1"/>
  <c r="AL261" i="1" s="1"/>
  <c r="S261" i="1"/>
  <c r="AA262" i="1"/>
  <c r="AF262" i="1" s="1"/>
  <c r="AK262" i="1" s="1"/>
  <c r="X79" i="1"/>
  <c r="AN79" i="1" s="1"/>
  <c r="X83" i="1"/>
  <c r="AN83" i="1" s="1"/>
  <c r="X167" i="1"/>
  <c r="S177" i="1"/>
  <c r="AN222" i="1"/>
  <c r="W244" i="1"/>
  <c r="AB244" i="1" s="1"/>
  <c r="AG244" i="1" s="1"/>
  <c r="AL244" i="1" s="1"/>
  <c r="S244" i="1"/>
  <c r="AI259" i="1"/>
  <c r="AC271" i="1"/>
  <c r="AD271" i="1"/>
  <c r="AD287" i="1"/>
  <c r="AG338" i="1"/>
  <c r="AC338" i="1"/>
  <c r="AN46" i="1"/>
  <c r="X177" i="1"/>
  <c r="S224" i="1"/>
  <c r="Y244" i="1"/>
  <c r="W252" i="1"/>
  <c r="AB252" i="1" s="1"/>
  <c r="AG252" i="1" s="1"/>
  <c r="AL252" i="1" s="1"/>
  <c r="S252" i="1"/>
  <c r="X253" i="1"/>
  <c r="Y254" i="1"/>
  <c r="X254" i="1"/>
  <c r="AI277" i="1"/>
  <c r="AM277" i="1" s="1"/>
  <c r="AH277" i="1"/>
  <c r="AD285" i="1"/>
  <c r="AC285" i="1"/>
  <c r="S172" i="1"/>
  <c r="X243" i="1"/>
  <c r="X245" i="1"/>
  <c r="Y252" i="1"/>
  <c r="AB270" i="1"/>
  <c r="AG270" i="1" s="1"/>
  <c r="AL270" i="1" s="1"/>
  <c r="X270" i="1"/>
  <c r="W280" i="1"/>
  <c r="S280" i="1"/>
  <c r="Y329" i="1"/>
  <c r="X224" i="1"/>
  <c r="AI243" i="1"/>
  <c r="AM243" i="1" s="1"/>
  <c r="AH243" i="1"/>
  <c r="AH247" i="1"/>
  <c r="Z249" i="1"/>
  <c r="X249" i="1"/>
  <c r="Z257" i="1"/>
  <c r="X257" i="1"/>
  <c r="AD258" i="1"/>
  <c r="AC258" i="1"/>
  <c r="AD261" i="1"/>
  <c r="AE276" i="1"/>
  <c r="AJ276" i="1" s="1"/>
  <c r="AH326" i="1"/>
  <c r="AI326" i="1"/>
  <c r="AM326" i="1" s="1"/>
  <c r="AH224" i="1"/>
  <c r="AI251" i="1"/>
  <c r="AM251" i="1" s="1"/>
  <c r="AH251" i="1"/>
  <c r="AC259" i="1"/>
  <c r="X260" i="1"/>
  <c r="Y260" i="1"/>
  <c r="Y264" i="1"/>
  <c r="X264" i="1"/>
  <c r="AC268" i="1"/>
  <c r="AC281" i="1"/>
  <c r="AD288" i="1"/>
  <c r="AC288" i="1"/>
  <c r="AI295" i="1"/>
  <c r="AN306" i="1"/>
  <c r="X311" i="1"/>
  <c r="Y311" i="1"/>
  <c r="W256" i="1"/>
  <c r="W267" i="1"/>
  <c r="S267" i="1"/>
  <c r="AD272" i="1"/>
  <c r="AC272" i="1"/>
  <c r="AL273" i="1"/>
  <c r="AM273" i="1" s="1"/>
  <c r="AH273" i="1"/>
  <c r="X278" i="1"/>
  <c r="AN278" i="1" s="1"/>
  <c r="AD291" i="1"/>
  <c r="AC291" i="1"/>
  <c r="Z295" i="1"/>
  <c r="AE295" i="1" s="1"/>
  <c r="AJ295" i="1" s="1"/>
  <c r="X295" i="1"/>
  <c r="AD317" i="1"/>
  <c r="S329" i="1"/>
  <c r="W329" i="1"/>
  <c r="AB329" i="1" s="1"/>
  <c r="AG329" i="1" s="1"/>
  <c r="AL329" i="1" s="1"/>
  <c r="AG340" i="1"/>
  <c r="AL341" i="1"/>
  <c r="AM341" i="1" s="1"/>
  <c r="AH341" i="1"/>
  <c r="W262" i="1"/>
  <c r="AB262" i="1" s="1"/>
  <c r="AG262" i="1" s="1"/>
  <c r="AL262" i="1" s="1"/>
  <c r="AH262" i="1"/>
  <c r="AD268" i="1"/>
  <c r="AD281" i="1"/>
  <c r="AH336" i="1"/>
  <c r="AL336" i="1"/>
  <c r="AM336" i="1" s="1"/>
  <c r="AN336" i="1" s="1"/>
  <c r="AD267" i="1"/>
  <c r="AD284" i="1"/>
  <c r="AC284" i="1"/>
  <c r="AD334" i="1"/>
  <c r="AC334" i="1"/>
  <c r="Y263" i="1"/>
  <c r="X263" i="1"/>
  <c r="Y266" i="1"/>
  <c r="X266" i="1"/>
  <c r="Y269" i="1"/>
  <c r="X269" i="1"/>
  <c r="Y279" i="1"/>
  <c r="X279" i="1"/>
  <c r="AD280" i="1"/>
  <c r="Y282" i="1"/>
  <c r="X282" i="1"/>
  <c r="AD289" i="1"/>
  <c r="AC289" i="1"/>
  <c r="AD294" i="1"/>
  <c r="AC294" i="1"/>
  <c r="S297" i="1"/>
  <c r="W297" i="1"/>
  <c r="AI315" i="1"/>
  <c r="AM315" i="1" s="1"/>
  <c r="AH315" i="1"/>
  <c r="AD270" i="1"/>
  <c r="AC273" i="1"/>
  <c r="AN273" i="1" s="1"/>
  <c r="AI276" i="1"/>
  <c r="AM276" i="1" s="1"/>
  <c r="AH276" i="1"/>
  <c r="AD283" i="1"/>
  <c r="AC283" i="1"/>
  <c r="AB312" i="1"/>
  <c r="AG312" i="1" s="1"/>
  <c r="AL312" i="1" s="1"/>
  <c r="X312" i="1"/>
  <c r="AC315" i="1"/>
  <c r="X268" i="1"/>
  <c r="X281" i="1"/>
  <c r="Y290" i="1"/>
  <c r="X290" i="1"/>
  <c r="Y296" i="1"/>
  <c r="X296" i="1"/>
  <c r="Y299" i="1"/>
  <c r="AH305" i="1"/>
  <c r="AC306" i="1"/>
  <c r="S310" i="1"/>
  <c r="W310" i="1"/>
  <c r="AB310" i="1" s="1"/>
  <c r="AG310" i="1" s="1"/>
  <c r="AL310" i="1" s="1"/>
  <c r="AH320" i="1"/>
  <c r="AK325" i="1"/>
  <c r="AD332" i="1"/>
  <c r="AC332" i="1"/>
  <c r="AC339" i="1"/>
  <c r="AG339" i="1"/>
  <c r="S270" i="1"/>
  <c r="X271" i="1"/>
  <c r="X276" i="1"/>
  <c r="AC277" i="1"/>
  <c r="AH278" i="1"/>
  <c r="S283" i="1"/>
  <c r="S289" i="1"/>
  <c r="Y301" i="1"/>
  <c r="X301" i="1"/>
  <c r="AM305" i="1"/>
  <c r="AM306" i="1"/>
  <c r="Y307" i="1"/>
  <c r="X307" i="1"/>
  <c r="Y310" i="1"/>
  <c r="AD312" i="1"/>
  <c r="Y316" i="1"/>
  <c r="X316" i="1"/>
  <c r="W325" i="1"/>
  <c r="AB325" i="1" s="1"/>
  <c r="AG325" i="1" s="1"/>
  <c r="AL325" i="1" s="1"/>
  <c r="S325" i="1"/>
  <c r="X330" i="1"/>
  <c r="AB330" i="1"/>
  <c r="AG330" i="1" s="1"/>
  <c r="AL330" i="1" s="1"/>
  <c r="Y293" i="1"/>
  <c r="X293" i="1"/>
  <c r="S294" i="1"/>
  <c r="AC295" i="1"/>
  <c r="X300" i="1"/>
  <c r="Y303" i="1"/>
  <c r="X303" i="1"/>
  <c r="Y304" i="1"/>
  <c r="X304" i="1"/>
  <c r="X317" i="1"/>
  <c r="AB317" i="1"/>
  <c r="AG317" i="1" s="1"/>
  <c r="AL317" i="1" s="1"/>
  <c r="S330" i="1"/>
  <c r="X285" i="1"/>
  <c r="S291" i="1"/>
  <c r="X292" i="1"/>
  <c r="Y298" i="1"/>
  <c r="X298" i="1"/>
  <c r="AC300" i="1"/>
  <c r="Y314" i="1"/>
  <c r="X314" i="1"/>
  <c r="AB323" i="1"/>
  <c r="AG323" i="1" s="1"/>
  <c r="AL323" i="1" s="1"/>
  <c r="X323" i="1"/>
  <c r="AC265" i="1"/>
  <c r="X272" i="1"/>
  <c r="AI300" i="1"/>
  <c r="AM300" i="1" s="1"/>
  <c r="AH300" i="1"/>
  <c r="AH321" i="1"/>
  <c r="AI321" i="1"/>
  <c r="AM321" i="1" s="1"/>
  <c r="Z328" i="1"/>
  <c r="AE328" i="1" s="1"/>
  <c r="AJ328" i="1" s="1"/>
  <c r="X328" i="1"/>
  <c r="AI331" i="1"/>
  <c r="X288" i="1"/>
  <c r="AD292" i="1"/>
  <c r="AD297" i="1"/>
  <c r="AD302" i="1"/>
  <c r="AC302" i="1"/>
  <c r="X305" i="1"/>
  <c r="AH306" i="1"/>
  <c r="X319" i="1"/>
  <c r="Y319" i="1"/>
  <c r="X324" i="1"/>
  <c r="Y324" i="1"/>
  <c r="AB322" i="1"/>
  <c r="AG322" i="1" s="1"/>
  <c r="AL322" i="1" s="1"/>
  <c r="S317" i="1"/>
  <c r="AI318" i="1"/>
  <c r="AM318" i="1" s="1"/>
  <c r="AH318" i="1"/>
  <c r="S322" i="1"/>
  <c r="AI323" i="1"/>
  <c r="AC331" i="1"/>
  <c r="Y313" i="1"/>
  <c r="X313" i="1"/>
  <c r="AC320" i="1"/>
  <c r="AD322" i="1"/>
  <c r="S327" i="1"/>
  <c r="AI328" i="1"/>
  <c r="AD333" i="1"/>
  <c r="AC305" i="1"/>
  <c r="AC318" i="1"/>
  <c r="AN318" i="1" s="1"/>
  <c r="AD327" i="1"/>
  <c r="AC327" i="1"/>
  <c r="W333" i="1"/>
  <c r="S333" i="1"/>
  <c r="AD330" i="1"/>
  <c r="X332" i="1"/>
  <c r="S335" i="1"/>
  <c r="W335" i="1"/>
  <c r="W320" i="1"/>
  <c r="AB320" i="1" s="1"/>
  <c r="AG320" i="1" s="1"/>
  <c r="AL320" i="1" s="1"/>
  <c r="AM320" i="1" s="1"/>
  <c r="S320" i="1"/>
  <c r="X331" i="1"/>
  <c r="AD335" i="1"/>
  <c r="AB337" i="1"/>
  <c r="X337" i="1"/>
  <c r="X321" i="1"/>
  <c r="X326" i="1"/>
  <c r="X334" i="1"/>
  <c r="X340" i="1"/>
  <c r="AC341" i="1"/>
  <c r="AN341" i="1" s="1"/>
  <c r="X287" i="1" l="1"/>
  <c r="AC262" i="1"/>
  <c r="AC276" i="1"/>
  <c r="AC286" i="1"/>
  <c r="AM262" i="1"/>
  <c r="AH331" i="1"/>
  <c r="AN251" i="1"/>
  <c r="X325" i="1"/>
  <c r="AN326" i="1"/>
  <c r="AC323" i="1"/>
  <c r="AM331" i="1"/>
  <c r="AN277" i="1"/>
  <c r="AH325" i="1"/>
  <c r="AN170" i="1"/>
  <c r="AM323" i="1"/>
  <c r="AC325" i="1"/>
  <c r="AN172" i="1"/>
  <c r="AC287" i="1"/>
  <c r="X54" i="1"/>
  <c r="AB54" i="1"/>
  <c r="AH161" i="1"/>
  <c r="F14" i="2"/>
  <c r="AC161" i="1"/>
  <c r="E14" i="2"/>
  <c r="X161" i="1"/>
  <c r="D14" i="2"/>
  <c r="S161" i="1"/>
  <c r="C14" i="2"/>
  <c r="AN276" i="1"/>
  <c r="AM325" i="1"/>
  <c r="AN315" i="1"/>
  <c r="AM295" i="1"/>
  <c r="X261" i="1"/>
  <c r="AC261" i="1"/>
  <c r="X286" i="1"/>
  <c r="AN286" i="1" s="1"/>
  <c r="AC246" i="1"/>
  <c r="X246" i="1"/>
  <c r="AH246" i="1"/>
  <c r="AN247" i="1"/>
  <c r="AN331" i="1"/>
  <c r="S344" i="1"/>
  <c r="X310" i="1"/>
  <c r="AH286" i="1"/>
  <c r="X252" i="1"/>
  <c r="AM259" i="1"/>
  <c r="X262" i="1"/>
  <c r="AN262" i="1" s="1"/>
  <c r="AM246" i="1"/>
  <c r="X284" i="1"/>
  <c r="AN321" i="1"/>
  <c r="AN265" i="1"/>
  <c r="AC317" i="1"/>
  <c r="AN173" i="1"/>
  <c r="X52" i="1"/>
  <c r="AB64" i="1"/>
  <c r="X64" i="1"/>
  <c r="AH62" i="1"/>
  <c r="AC52" i="1"/>
  <c r="AC51" i="1"/>
  <c r="AG51" i="1"/>
  <c r="AG73" i="1"/>
  <c r="AC73" i="1"/>
  <c r="AC62" i="1"/>
  <c r="AN62" i="1" s="1"/>
  <c r="AB56" i="1"/>
  <c r="X56" i="1"/>
  <c r="W101" i="1"/>
  <c r="X101" i="1" s="1"/>
  <c r="AN27" i="1"/>
  <c r="AL338" i="1"/>
  <c r="AM338" i="1" s="1"/>
  <c r="AH338" i="1"/>
  <c r="AH44" i="1"/>
  <c r="AN44" i="1" s="1"/>
  <c r="AL44" i="1"/>
  <c r="AM44" i="1" s="1"/>
  <c r="AL76" i="1"/>
  <c r="AM76" i="1" s="1"/>
  <c r="AH76" i="1"/>
  <c r="AD299" i="1"/>
  <c r="AC299" i="1"/>
  <c r="X65" i="1"/>
  <c r="AB65" i="1"/>
  <c r="AN76" i="1"/>
  <c r="AC55" i="1"/>
  <c r="AG55" i="1"/>
  <c r="AI335" i="1"/>
  <c r="AI322" i="1"/>
  <c r="AM322" i="1" s="1"/>
  <c r="AH322" i="1"/>
  <c r="X320" i="1"/>
  <c r="AD324" i="1"/>
  <c r="AC324" i="1"/>
  <c r="AC304" i="1"/>
  <c r="AD304" i="1"/>
  <c r="AD293" i="1"/>
  <c r="AC293" i="1"/>
  <c r="AC312" i="1"/>
  <c r="AD301" i="1"/>
  <c r="AC301" i="1"/>
  <c r="AH289" i="1"/>
  <c r="AI289" i="1"/>
  <c r="AM289" i="1" s="1"/>
  <c r="AD269" i="1"/>
  <c r="AC269" i="1"/>
  <c r="AH334" i="1"/>
  <c r="AI334" i="1"/>
  <c r="AM334" i="1" s="1"/>
  <c r="AH295" i="1"/>
  <c r="X244" i="1"/>
  <c r="AH287" i="1"/>
  <c r="AN287" i="1" s="1"/>
  <c r="AI287" i="1"/>
  <c r="AM287" i="1" s="1"/>
  <c r="AI256" i="1"/>
  <c r="R101" i="1"/>
  <c r="S101" i="1" s="1"/>
  <c r="AB72" i="1"/>
  <c r="X72" i="1"/>
  <c r="AL120" i="1"/>
  <c r="AM120" i="1" s="1"/>
  <c r="AM122" i="1" s="1"/>
  <c r="G13" i="2" s="1"/>
  <c r="AH120" i="1"/>
  <c r="AH122" i="1" s="1"/>
  <c r="F13" i="2" s="1"/>
  <c r="AG58" i="1"/>
  <c r="AC58" i="1"/>
  <c r="AN224" i="1"/>
  <c r="AO224" i="1" s="1"/>
  <c r="AG43" i="1"/>
  <c r="AC43" i="1"/>
  <c r="AG50" i="1"/>
  <c r="AC50" i="1"/>
  <c r="AL32" i="1"/>
  <c r="AM32" i="1" s="1"/>
  <c r="AH32" i="1"/>
  <c r="AN32" i="1" s="1"/>
  <c r="AL45" i="1"/>
  <c r="AM45" i="1" s="1"/>
  <c r="AH45" i="1"/>
  <c r="AN45" i="1" s="1"/>
  <c r="AE249" i="1"/>
  <c r="AC249" i="1"/>
  <c r="AD250" i="1"/>
  <c r="AC250" i="1"/>
  <c r="AL23" i="1"/>
  <c r="AM23" i="1" s="1"/>
  <c r="AN23" i="1" s="1"/>
  <c r="AH23" i="1"/>
  <c r="AI291" i="1"/>
  <c r="AM291" i="1" s="1"/>
  <c r="AH291" i="1"/>
  <c r="AH255" i="1"/>
  <c r="AI255" i="1"/>
  <c r="AM255" i="1" s="1"/>
  <c r="AL339" i="1"/>
  <c r="AM339" i="1" s="1"/>
  <c r="AH339" i="1"/>
  <c r="AN339" i="1" s="1"/>
  <c r="AD296" i="1"/>
  <c r="AC296" i="1"/>
  <c r="AI281" i="1"/>
  <c r="AM281" i="1" s="1"/>
  <c r="AH281" i="1"/>
  <c r="AD264" i="1"/>
  <c r="AC264" i="1"/>
  <c r="AC254" i="1"/>
  <c r="AD254" i="1"/>
  <c r="AD244" i="1"/>
  <c r="AC244" i="1"/>
  <c r="AL80" i="1"/>
  <c r="AM80" i="1" s="1"/>
  <c r="AN80" i="1" s="1"/>
  <c r="AH80" i="1"/>
  <c r="AL180" i="1"/>
  <c r="AM180" i="1" s="1"/>
  <c r="AH180" i="1"/>
  <c r="AC92" i="1"/>
  <c r="AG92" i="1"/>
  <c r="AB53" i="1"/>
  <c r="X53" i="1"/>
  <c r="AN205" i="1"/>
  <c r="AO205" i="1" s="1"/>
  <c r="AL27" i="1"/>
  <c r="AM27" i="1" s="1"/>
  <c r="AH27" i="1"/>
  <c r="X280" i="1"/>
  <c r="AB280" i="1"/>
  <c r="AB333" i="1"/>
  <c r="X333" i="1"/>
  <c r="AI297" i="1"/>
  <c r="AD282" i="1"/>
  <c r="AC282" i="1"/>
  <c r="AD266" i="1"/>
  <c r="AC266" i="1"/>
  <c r="AI268" i="1"/>
  <c r="AM268" i="1" s="1"/>
  <c r="AH268" i="1"/>
  <c r="X267" i="1"/>
  <c r="AB267" i="1"/>
  <c r="AI258" i="1"/>
  <c r="AM258" i="1" s="1"/>
  <c r="AH258" i="1"/>
  <c r="AI285" i="1"/>
  <c r="AM285" i="1" s="1"/>
  <c r="AH285" i="1"/>
  <c r="AN285" i="1" s="1"/>
  <c r="AI271" i="1"/>
  <c r="AM271" i="1" s="1"/>
  <c r="AH271" i="1"/>
  <c r="AC59" i="1"/>
  <c r="AG59" i="1"/>
  <c r="AC67" i="1"/>
  <c r="AG67" i="1"/>
  <c r="AH68" i="1"/>
  <c r="AL68" i="1"/>
  <c r="AM68" i="1" s="1"/>
  <c r="AN68" i="1" s="1"/>
  <c r="X57" i="1"/>
  <c r="AB57" i="1"/>
  <c r="AL52" i="1"/>
  <c r="AM52" i="1" s="1"/>
  <c r="AH52" i="1"/>
  <c r="AG337" i="1"/>
  <c r="AC337" i="1"/>
  <c r="AC316" i="1"/>
  <c r="AD316" i="1"/>
  <c r="AI272" i="1"/>
  <c r="AM272" i="1" s="1"/>
  <c r="AH272" i="1"/>
  <c r="AN243" i="1"/>
  <c r="AI333" i="1"/>
  <c r="AC303" i="1"/>
  <c r="AD303" i="1"/>
  <c r="AC328" i="1"/>
  <c r="AD313" i="1"/>
  <c r="AC313" i="1"/>
  <c r="AN300" i="1"/>
  <c r="AB297" i="1"/>
  <c r="X297" i="1"/>
  <c r="AI267" i="1"/>
  <c r="AI317" i="1"/>
  <c r="AM317" i="1" s="1"/>
  <c r="AH317" i="1"/>
  <c r="AN317" i="1" s="1"/>
  <c r="AB256" i="1"/>
  <c r="X256" i="1"/>
  <c r="AI288" i="1"/>
  <c r="AM288" i="1" s="1"/>
  <c r="AH288" i="1"/>
  <c r="AN288" i="1" s="1"/>
  <c r="AD260" i="1"/>
  <c r="AC260" i="1"/>
  <c r="AB248" i="1"/>
  <c r="X248" i="1"/>
  <c r="S185" i="1"/>
  <c r="S226" i="1" s="1"/>
  <c r="X61" i="1"/>
  <c r="AB61" i="1"/>
  <c r="AL177" i="1"/>
  <c r="AM177" i="1" s="1"/>
  <c r="AH177" i="1"/>
  <c r="AL91" i="1"/>
  <c r="AM91" i="1" s="1"/>
  <c r="AH91" i="1"/>
  <c r="AN91" i="1" s="1"/>
  <c r="AI245" i="1"/>
  <c r="AM245" i="1" s="1"/>
  <c r="AH245" i="1"/>
  <c r="AN245" i="1" s="1"/>
  <c r="AH89" i="1"/>
  <c r="AL89" i="1"/>
  <c r="AM89" i="1" s="1"/>
  <c r="AH18" i="1"/>
  <c r="AL18" i="1"/>
  <c r="AM18" i="1" s="1"/>
  <c r="AN18" i="1" s="1"/>
  <c r="AN35" i="1" s="1"/>
  <c r="AL19" i="1"/>
  <c r="AM19" i="1" s="1"/>
  <c r="AM35" i="1" s="1"/>
  <c r="AH19" i="1"/>
  <c r="AN19" i="1" s="1"/>
  <c r="AH22" i="1"/>
  <c r="AN22" i="1" s="1"/>
  <c r="AL22" i="1"/>
  <c r="AM22" i="1" s="1"/>
  <c r="AI283" i="1"/>
  <c r="AM283" i="1" s="1"/>
  <c r="AH283" i="1"/>
  <c r="AI294" i="1"/>
  <c r="AM294" i="1" s="1"/>
  <c r="AN294" i="1" s="1"/>
  <c r="AH294" i="1"/>
  <c r="S94" i="1"/>
  <c r="R100" i="1" s="1"/>
  <c r="S100" i="1" s="1"/>
  <c r="AC322" i="1"/>
  <c r="AH302" i="1"/>
  <c r="AI302" i="1"/>
  <c r="AM302" i="1" s="1"/>
  <c r="AD298" i="1"/>
  <c r="AC298" i="1"/>
  <c r="AI312" i="1"/>
  <c r="AM312" i="1" s="1"/>
  <c r="AN312" i="1" s="1"/>
  <c r="AH312" i="1"/>
  <c r="AH340" i="1"/>
  <c r="AN340" i="1" s="1"/>
  <c r="AL340" i="1"/>
  <c r="AM340" i="1" s="1"/>
  <c r="AI261" i="1"/>
  <c r="AM261" i="1" s="1"/>
  <c r="AH261" i="1"/>
  <c r="X41" i="1"/>
  <c r="AB41" i="1"/>
  <c r="AB335" i="1"/>
  <c r="X335" i="1"/>
  <c r="AH328" i="1"/>
  <c r="AD319" i="1"/>
  <c r="AC319" i="1"/>
  <c r="AI292" i="1"/>
  <c r="AM292" i="1" s="1"/>
  <c r="AH292" i="1"/>
  <c r="AD310" i="1"/>
  <c r="AC310" i="1"/>
  <c r="AM328" i="1"/>
  <c r="AN325" i="1"/>
  <c r="AD290" i="1"/>
  <c r="AC290" i="1"/>
  <c r="AN320" i="1"/>
  <c r="AC330" i="1"/>
  <c r="AD314" i="1"/>
  <c r="AC314" i="1"/>
  <c r="AC307" i="1"/>
  <c r="AD307" i="1"/>
  <c r="AH332" i="1"/>
  <c r="AI332" i="1"/>
  <c r="AM332" i="1" s="1"/>
  <c r="AC270" i="1"/>
  <c r="AI280" i="1"/>
  <c r="AD263" i="1"/>
  <c r="AC263" i="1"/>
  <c r="AN295" i="1"/>
  <c r="AE257" i="1"/>
  <c r="AC257" i="1"/>
  <c r="X329" i="1"/>
  <c r="AH259" i="1"/>
  <c r="AN259" i="1" s="1"/>
  <c r="AN167" i="1"/>
  <c r="AN160" i="1"/>
  <c r="AB171" i="1"/>
  <c r="X171" i="1"/>
  <c r="X122" i="1"/>
  <c r="D13" i="2" s="1"/>
  <c r="I13" i="2" s="1"/>
  <c r="AG42" i="1"/>
  <c r="AC42" i="1"/>
  <c r="AG90" i="1"/>
  <c r="AC90" i="1"/>
  <c r="AG47" i="1"/>
  <c r="AC47" i="1"/>
  <c r="AB181" i="1"/>
  <c r="X181" i="1"/>
  <c r="AC35" i="1"/>
  <c r="AC88" i="1"/>
  <c r="AG88" i="1"/>
  <c r="AD279" i="1"/>
  <c r="AC279" i="1"/>
  <c r="AN146" i="1"/>
  <c r="AO145" i="1"/>
  <c r="AG174" i="1"/>
  <c r="AH174" i="1" s="1"/>
  <c r="AC174" i="1"/>
  <c r="AI330" i="1"/>
  <c r="AM330" i="1" s="1"/>
  <c r="AH330" i="1"/>
  <c r="AI327" i="1"/>
  <c r="AM327" i="1" s="1"/>
  <c r="AH327" i="1"/>
  <c r="AN327" i="1" s="1"/>
  <c r="AH323" i="1"/>
  <c r="AN323" i="1" s="1"/>
  <c r="AN305" i="1"/>
  <c r="AI270" i="1"/>
  <c r="AM270" i="1" s="1"/>
  <c r="AH270" i="1"/>
  <c r="AI284" i="1"/>
  <c r="AM284" i="1" s="1"/>
  <c r="AH284" i="1"/>
  <c r="AD311" i="1"/>
  <c r="AC311" i="1"/>
  <c r="AD329" i="1"/>
  <c r="AC329" i="1"/>
  <c r="AD252" i="1"/>
  <c r="AC252" i="1"/>
  <c r="AN338" i="1"/>
  <c r="AL60" i="1"/>
  <c r="AM60" i="1" s="1"/>
  <c r="AH60" i="1"/>
  <c r="AG87" i="1"/>
  <c r="AC87" i="1"/>
  <c r="AG66" i="1"/>
  <c r="AC66" i="1"/>
  <c r="AG63" i="1"/>
  <c r="AC63" i="1"/>
  <c r="R107" i="1"/>
  <c r="S107" i="1" s="1"/>
  <c r="AI253" i="1"/>
  <c r="AM253" i="1" s="1"/>
  <c r="AH253" i="1"/>
  <c r="AH26" i="1"/>
  <c r="AL26" i="1"/>
  <c r="AM26" i="1" s="1"/>
  <c r="AN26" i="1" s="1"/>
  <c r="AN177" i="1" l="1"/>
  <c r="X344" i="1"/>
  <c r="AN60" i="1"/>
  <c r="AN272" i="1"/>
  <c r="AN271" i="1"/>
  <c r="AN268" i="1"/>
  <c r="AG54" i="1"/>
  <c r="AC54" i="1"/>
  <c r="AN328" i="1"/>
  <c r="AN258" i="1"/>
  <c r="AN281" i="1"/>
  <c r="AN291" i="1"/>
  <c r="AN261" i="1"/>
  <c r="I14" i="2"/>
  <c r="S345" i="1"/>
  <c r="C16" i="2"/>
  <c r="X345" i="1"/>
  <c r="D16" i="2"/>
  <c r="S227" i="1"/>
  <c r="C15" i="2"/>
  <c r="AN334" i="1"/>
  <c r="AN322" i="1"/>
  <c r="AN284" i="1"/>
  <c r="AN255" i="1"/>
  <c r="AN270" i="1"/>
  <c r="AN330" i="1"/>
  <c r="AN292" i="1"/>
  <c r="AN283" i="1"/>
  <c r="AN289" i="1"/>
  <c r="AN302" i="1"/>
  <c r="AN246" i="1"/>
  <c r="X185" i="1"/>
  <c r="X226" i="1" s="1"/>
  <c r="AN174" i="1"/>
  <c r="AC64" i="1"/>
  <c r="AG64" i="1"/>
  <c r="AL73" i="1"/>
  <c r="AM73" i="1" s="1"/>
  <c r="AH73" i="1"/>
  <c r="AN73" i="1" s="1"/>
  <c r="AL51" i="1"/>
  <c r="AM51" i="1" s="1"/>
  <c r="AH51" i="1"/>
  <c r="AN51" i="1" s="1"/>
  <c r="AN52" i="1"/>
  <c r="AC56" i="1"/>
  <c r="AG56" i="1"/>
  <c r="AO35" i="1"/>
  <c r="AN47" i="1"/>
  <c r="AL101" i="1"/>
  <c r="AM101" i="1" s="1"/>
  <c r="AL63" i="1"/>
  <c r="AM63" i="1" s="1"/>
  <c r="AH63" i="1"/>
  <c r="AH66" i="1"/>
  <c r="AL66" i="1"/>
  <c r="AM66" i="1" s="1"/>
  <c r="AI252" i="1"/>
  <c r="AM252" i="1" s="1"/>
  <c r="AH252" i="1"/>
  <c r="AN252" i="1" s="1"/>
  <c r="AL88" i="1"/>
  <c r="AM88" i="1" s="1"/>
  <c r="AH88" i="1"/>
  <c r="AN161" i="1"/>
  <c r="AO160" i="1"/>
  <c r="AI310" i="1"/>
  <c r="AM310" i="1" s="1"/>
  <c r="AH310" i="1"/>
  <c r="AG335" i="1"/>
  <c r="AC335" i="1"/>
  <c r="AH35" i="1"/>
  <c r="AH58" i="1"/>
  <c r="AN58" i="1" s="1"/>
  <c r="AL58" i="1"/>
  <c r="AM58" i="1" s="1"/>
  <c r="AG171" i="1"/>
  <c r="AH171" i="1" s="1"/>
  <c r="AN171" i="1" s="1"/>
  <c r="AC171" i="1"/>
  <c r="AH260" i="1"/>
  <c r="AI260" i="1"/>
  <c r="AM260" i="1" s="1"/>
  <c r="AG53" i="1"/>
  <c r="AC53" i="1"/>
  <c r="AN253" i="1"/>
  <c r="AL90" i="1"/>
  <c r="AM90" i="1" s="1"/>
  <c r="AH90" i="1"/>
  <c r="AN90" i="1" s="1"/>
  <c r="AN332" i="1"/>
  <c r="AC41" i="1"/>
  <c r="AG41" i="1"/>
  <c r="AG297" i="1"/>
  <c r="AC297" i="1"/>
  <c r="AL67" i="1"/>
  <c r="AM67" i="1" s="1"/>
  <c r="AH67" i="1"/>
  <c r="AL92" i="1"/>
  <c r="AM92" i="1" s="1"/>
  <c r="AH92" i="1"/>
  <c r="AI244" i="1"/>
  <c r="AM244" i="1" s="1"/>
  <c r="AH244" i="1"/>
  <c r="AH250" i="1"/>
  <c r="AI250" i="1"/>
  <c r="AM250" i="1" s="1"/>
  <c r="AH50" i="1"/>
  <c r="AN50" i="1" s="1"/>
  <c r="AL50" i="1"/>
  <c r="AM50" i="1" s="1"/>
  <c r="AH269" i="1"/>
  <c r="AN269" i="1" s="1"/>
  <c r="AI269" i="1"/>
  <c r="AM269" i="1" s="1"/>
  <c r="AI279" i="1"/>
  <c r="AM279" i="1" s="1"/>
  <c r="AH279" i="1"/>
  <c r="AG267" i="1"/>
  <c r="AC267" i="1"/>
  <c r="AG61" i="1"/>
  <c r="AC61" i="1"/>
  <c r="AI303" i="1"/>
  <c r="AM303" i="1" s="1"/>
  <c r="AH303" i="1"/>
  <c r="AB101" i="1"/>
  <c r="AC101" i="1" s="1"/>
  <c r="AI307" i="1"/>
  <c r="AM307" i="1" s="1"/>
  <c r="AH307" i="1"/>
  <c r="AN307" i="1" s="1"/>
  <c r="AH293" i="1"/>
  <c r="AI293" i="1"/>
  <c r="AM293" i="1" s="1"/>
  <c r="AG280" i="1"/>
  <c r="AC280" i="1"/>
  <c r="AI264" i="1"/>
  <c r="AM264" i="1" s="1"/>
  <c r="AH264" i="1"/>
  <c r="AN264" i="1" s="1"/>
  <c r="AH299" i="1"/>
  <c r="AI299" i="1"/>
  <c r="AM299" i="1" s="1"/>
  <c r="X94" i="1"/>
  <c r="AI254" i="1"/>
  <c r="AM254" i="1" s="1"/>
  <c r="AH254" i="1"/>
  <c r="AG72" i="1"/>
  <c r="AC72" i="1"/>
  <c r="AH42" i="1"/>
  <c r="AL42" i="1"/>
  <c r="AM42" i="1" s="1"/>
  <c r="AG248" i="1"/>
  <c r="AC248" i="1"/>
  <c r="AG256" i="1"/>
  <c r="AC256" i="1"/>
  <c r="AI266" i="1"/>
  <c r="AM266" i="1" s="1"/>
  <c r="AN266" i="1" s="1"/>
  <c r="AH266" i="1"/>
  <c r="AN180" i="1"/>
  <c r="AJ249" i="1"/>
  <c r="AM249" i="1" s="1"/>
  <c r="AH249" i="1"/>
  <c r="AN249" i="1" s="1"/>
  <c r="AL43" i="1"/>
  <c r="AM43" i="1" s="1"/>
  <c r="AH43" i="1"/>
  <c r="AN43" i="1" s="1"/>
  <c r="AI304" i="1"/>
  <c r="AM304" i="1" s="1"/>
  <c r="AH304" i="1"/>
  <c r="S116" i="1"/>
  <c r="S117" i="1" s="1"/>
  <c r="S123" i="1" s="1"/>
  <c r="AJ257" i="1"/>
  <c r="AM257" i="1" s="1"/>
  <c r="AH257" i="1"/>
  <c r="AH337" i="1"/>
  <c r="AN337" i="1" s="1"/>
  <c r="AL337" i="1"/>
  <c r="AM337" i="1" s="1"/>
  <c r="AL55" i="1"/>
  <c r="AM55" i="1" s="1"/>
  <c r="AH55" i="1"/>
  <c r="AH87" i="1"/>
  <c r="AN87" i="1" s="1"/>
  <c r="AL87" i="1"/>
  <c r="AM87" i="1" s="1"/>
  <c r="AI329" i="1"/>
  <c r="AM329" i="1" s="1"/>
  <c r="AH329" i="1"/>
  <c r="AI298" i="1"/>
  <c r="AM298" i="1" s="1"/>
  <c r="AH298" i="1"/>
  <c r="AG181" i="1"/>
  <c r="AC181" i="1"/>
  <c r="AH319" i="1"/>
  <c r="AN319" i="1" s="1"/>
  <c r="AI319" i="1"/>
  <c r="AM319" i="1" s="1"/>
  <c r="AI316" i="1"/>
  <c r="AM316" i="1" s="1"/>
  <c r="AH316" i="1"/>
  <c r="AL59" i="1"/>
  <c r="AM59" i="1" s="1"/>
  <c r="AH59" i="1"/>
  <c r="AG333" i="1"/>
  <c r="AC333" i="1"/>
  <c r="AI296" i="1"/>
  <c r="AM296" i="1" s="1"/>
  <c r="AH296" i="1"/>
  <c r="S96" i="1"/>
  <c r="C12" i="2" s="1"/>
  <c r="AG65" i="1"/>
  <c r="AC65" i="1"/>
  <c r="AH47" i="1"/>
  <c r="AL47" i="1"/>
  <c r="AM47" i="1" s="1"/>
  <c r="AH301" i="1"/>
  <c r="AI301" i="1"/>
  <c r="AM301" i="1" s="1"/>
  <c r="AH324" i="1"/>
  <c r="AI324" i="1"/>
  <c r="AM324" i="1" s="1"/>
  <c r="AI263" i="1"/>
  <c r="AM263" i="1" s="1"/>
  <c r="AH263" i="1"/>
  <c r="AH290" i="1"/>
  <c r="AI290" i="1"/>
  <c r="AM290" i="1" s="1"/>
  <c r="AI311" i="1"/>
  <c r="AM311" i="1" s="1"/>
  <c r="AH311" i="1"/>
  <c r="AN120" i="1"/>
  <c r="AN122" i="1" s="1"/>
  <c r="AN279" i="1"/>
  <c r="AI314" i="1"/>
  <c r="AM314" i="1" s="1"/>
  <c r="AH314" i="1"/>
  <c r="AN314" i="1" s="1"/>
  <c r="AN89" i="1"/>
  <c r="AH313" i="1"/>
  <c r="AN313" i="1" s="1"/>
  <c r="AI313" i="1"/>
  <c r="AM313" i="1" s="1"/>
  <c r="AG57" i="1"/>
  <c r="AC57" i="1"/>
  <c r="AH282" i="1"/>
  <c r="AI282" i="1"/>
  <c r="AM282" i="1" s="1"/>
  <c r="AN66" i="1" l="1"/>
  <c r="AN54" i="1"/>
  <c r="AL54" i="1"/>
  <c r="AM54" i="1" s="1"/>
  <c r="AH54" i="1"/>
  <c r="AN301" i="1"/>
  <c r="AN55" i="1"/>
  <c r="AN59" i="1"/>
  <c r="AC344" i="1"/>
  <c r="AC345" i="1" s="1"/>
  <c r="AN293" i="1"/>
  <c r="AN329" i="1"/>
  <c r="AN257" i="1"/>
  <c r="AN299" i="1"/>
  <c r="X227" i="1"/>
  <c r="D15" i="2"/>
  <c r="C17" i="2"/>
  <c r="C19" i="2" s="1"/>
  <c r="C21" i="2" s="1"/>
  <c r="AN263" i="1"/>
  <c r="AN282" i="1"/>
  <c r="AN324" i="1"/>
  <c r="AN260" i="1"/>
  <c r="AN311" i="1"/>
  <c r="AN310" i="1"/>
  <c r="AN254" i="1"/>
  <c r="AN298" i="1"/>
  <c r="AN250" i="1"/>
  <c r="AN88" i="1"/>
  <c r="AN42" i="1"/>
  <c r="AL56" i="1"/>
  <c r="AM56" i="1" s="1"/>
  <c r="AH56" i="1"/>
  <c r="AN56" i="1" s="1"/>
  <c r="AL64" i="1"/>
  <c r="AM64" i="1" s="1"/>
  <c r="AH64" i="1"/>
  <c r="AN67" i="1"/>
  <c r="AN63" i="1"/>
  <c r="AL57" i="1"/>
  <c r="AM57" i="1" s="1"/>
  <c r="AH57" i="1"/>
  <c r="AN57" i="1" s="1"/>
  <c r="AH65" i="1"/>
  <c r="AL65" i="1"/>
  <c r="AM65" i="1" s="1"/>
  <c r="AL181" i="1"/>
  <c r="AM181" i="1" s="1"/>
  <c r="AM185" i="1" s="1"/>
  <c r="AM226" i="1" s="1"/>
  <c r="AH181" i="1"/>
  <c r="AL41" i="1"/>
  <c r="AM41" i="1" s="1"/>
  <c r="AH41" i="1"/>
  <c r="AN41" i="1" s="1"/>
  <c r="AO122" i="1"/>
  <c r="S347" i="1"/>
  <c r="S351" i="1" s="1"/>
  <c r="S97" i="1"/>
  <c r="AN316" i="1"/>
  <c r="AN303" i="1"/>
  <c r="AC94" i="1"/>
  <c r="AL248" i="1"/>
  <c r="AM248" i="1" s="1"/>
  <c r="AH248" i="1"/>
  <c r="AL280" i="1"/>
  <c r="AM280" i="1" s="1"/>
  <c r="AH280" i="1"/>
  <c r="AH53" i="1"/>
  <c r="AN53" i="1" s="1"/>
  <c r="AL53" i="1"/>
  <c r="AM53" i="1" s="1"/>
  <c r="AN244" i="1"/>
  <c r="AN296" i="1"/>
  <c r="AN304" i="1"/>
  <c r="W100" i="1"/>
  <c r="X100" i="1" s="1"/>
  <c r="X96" i="1"/>
  <c r="D12" i="2" s="1"/>
  <c r="D17" i="2" s="1"/>
  <c r="D19" i="2" s="1"/>
  <c r="D21" i="2" s="1"/>
  <c r="AN92" i="1"/>
  <c r="AH61" i="1"/>
  <c r="AL61" i="1"/>
  <c r="AM61" i="1" s="1"/>
  <c r="AH185" i="1"/>
  <c r="AH226" i="1" s="1"/>
  <c r="AG101" i="1"/>
  <c r="AH101" i="1" s="1"/>
  <c r="AN101" i="1" s="1"/>
  <c r="AN290" i="1"/>
  <c r="AL333" i="1"/>
  <c r="AM333" i="1" s="1"/>
  <c r="AH333" i="1"/>
  <c r="AH72" i="1"/>
  <c r="AL72" i="1"/>
  <c r="AM72" i="1" s="1"/>
  <c r="AL297" i="1"/>
  <c r="AM297" i="1" s="1"/>
  <c r="AH297" i="1"/>
  <c r="AC185" i="1"/>
  <c r="AC226" i="1" s="1"/>
  <c r="AL256" i="1"/>
  <c r="AM256" i="1" s="1"/>
  <c r="AH256" i="1"/>
  <c r="AL267" i="1"/>
  <c r="AM267" i="1" s="1"/>
  <c r="AH267" i="1"/>
  <c r="AL335" i="1"/>
  <c r="AM335" i="1" s="1"/>
  <c r="AH335" i="1"/>
  <c r="AM227" i="1" l="1"/>
  <c r="G15" i="2"/>
  <c r="AN267" i="1"/>
  <c r="AN72" i="1"/>
  <c r="AN280" i="1"/>
  <c r="E16" i="2"/>
  <c r="AN256" i="1"/>
  <c r="AN335" i="1"/>
  <c r="AN297" i="1"/>
  <c r="AC227" i="1"/>
  <c r="E15" i="2"/>
  <c r="AH227" i="1"/>
  <c r="F15" i="2"/>
  <c r="AN333" i="1"/>
  <c r="AH344" i="1"/>
  <c r="AM344" i="1"/>
  <c r="AN65" i="1"/>
  <c r="AN64" i="1"/>
  <c r="S353" i="1"/>
  <c r="AN61" i="1"/>
  <c r="AN248" i="1"/>
  <c r="AN344" i="1" s="1"/>
  <c r="AB100" i="1"/>
  <c r="AC100" i="1" s="1"/>
  <c r="AC116" i="1" s="1"/>
  <c r="AC117" i="1" s="1"/>
  <c r="AC123" i="1" s="1"/>
  <c r="AC96" i="1"/>
  <c r="E12" i="2" s="1"/>
  <c r="E17" i="2" s="1"/>
  <c r="E19" i="2" s="1"/>
  <c r="E21" i="2" s="1"/>
  <c r="AH94" i="1"/>
  <c r="X97" i="1"/>
  <c r="AM94" i="1"/>
  <c r="X116" i="1"/>
  <c r="X117" i="1" s="1"/>
  <c r="X123" i="1" s="1"/>
  <c r="AN181" i="1"/>
  <c r="AN185" i="1" s="1"/>
  <c r="AN94" i="1" l="1"/>
  <c r="AH345" i="1"/>
  <c r="F16" i="2"/>
  <c r="AM345" i="1"/>
  <c r="G16" i="2"/>
  <c r="I15" i="2"/>
  <c r="X347" i="1"/>
  <c r="X351" i="1" s="1"/>
  <c r="AO344" i="1"/>
  <c r="AN345" i="1"/>
  <c r="AG100" i="1"/>
  <c r="AH100" i="1" s="1"/>
  <c r="AH116" i="1" s="1"/>
  <c r="AH117" i="1" s="1"/>
  <c r="AH123" i="1" s="1"/>
  <c r="AH96" i="1"/>
  <c r="F12" i="2" s="1"/>
  <c r="F17" i="2" s="1"/>
  <c r="F19" i="2" s="1"/>
  <c r="F21" i="2" s="1"/>
  <c r="AC347" i="1"/>
  <c r="AC351" i="1" s="1"/>
  <c r="AC97" i="1"/>
  <c r="AL100" i="1"/>
  <c r="AM100" i="1" s="1"/>
  <c r="AM116" i="1" s="1"/>
  <c r="AM117" i="1" s="1"/>
  <c r="AM123" i="1" s="1"/>
  <c r="AM96" i="1"/>
  <c r="G12" i="2" s="1"/>
  <c r="AO94" i="1"/>
  <c r="AN96" i="1"/>
  <c r="AN226" i="1"/>
  <c r="AO185" i="1"/>
  <c r="G17" i="2" l="1"/>
  <c r="G19" i="2" s="1"/>
  <c r="G21" i="2" s="1"/>
  <c r="X353" i="1"/>
  <c r="I16" i="2"/>
  <c r="I12" i="2"/>
  <c r="AC353" i="1"/>
  <c r="AN227" i="1"/>
  <c r="AO226" i="1"/>
  <c r="AN100" i="1"/>
  <c r="AN116" i="1" s="1"/>
  <c r="AN347" i="1" s="1"/>
  <c r="AO96" i="1"/>
  <c r="AN97" i="1"/>
  <c r="AH347" i="1"/>
  <c r="AH351" i="1" s="1"/>
  <c r="AH97" i="1"/>
  <c r="AM347" i="1"/>
  <c r="AM351" i="1" s="1"/>
  <c r="AM97" i="1"/>
  <c r="I17" i="2" l="1"/>
  <c r="I19" i="2" s="1"/>
  <c r="I21" i="2" s="1"/>
  <c r="AO347" i="1"/>
  <c r="AN351" i="1"/>
  <c r="AO351" i="1" s="1"/>
  <c r="AM353" i="1"/>
  <c r="AO116" i="1"/>
  <c r="AN117" i="1"/>
  <c r="AN123" i="1" s="1"/>
  <c r="AH353" i="1"/>
  <c r="AN353" i="1" l="1"/>
</calcChain>
</file>

<file path=xl/sharedStrings.xml><?xml version="1.0" encoding="utf-8"?>
<sst xmlns="http://schemas.openxmlformats.org/spreadsheetml/2006/main" count="295" uniqueCount="188">
  <si>
    <t>Donor Name:</t>
  </si>
  <si>
    <t>USAID</t>
  </si>
  <si>
    <t>Enter here; formula will populate below</t>
  </si>
  <si>
    <t>Country/Region:</t>
  </si>
  <si>
    <t>NIGERIA</t>
  </si>
  <si>
    <t>Local Currency Conversion</t>
  </si>
  <si>
    <t>Fund</t>
  </si>
  <si>
    <t>Program Name:</t>
  </si>
  <si>
    <t>Community Initiatives to Promote Peace (CIPP)</t>
  </si>
  <si>
    <t>Currency</t>
  </si>
  <si>
    <t>NGN</t>
  </si>
  <si>
    <t>Department</t>
  </si>
  <si>
    <t>Program Dates:</t>
  </si>
  <si>
    <t>USD/NGN</t>
  </si>
  <si>
    <t>Country Code</t>
  </si>
  <si>
    <t>Main Office</t>
  </si>
  <si>
    <t>Field Office</t>
  </si>
  <si>
    <t>Year 1</t>
  </si>
  <si>
    <t>Year 2</t>
  </si>
  <si>
    <t>Year 3</t>
  </si>
  <si>
    <t>Year 4</t>
  </si>
  <si>
    <t>Year 5</t>
  </si>
  <si>
    <t>&lt;Dates&gt;</t>
  </si>
  <si>
    <t>All Years Total Budget</t>
  </si>
  <si>
    <t>G/L Account</t>
  </si>
  <si>
    <t>Fund/Award</t>
  </si>
  <si>
    <t>Office</t>
  </si>
  <si>
    <t>LIN Code</t>
  </si>
  <si>
    <t>Activity Code</t>
  </si>
  <si>
    <t>Employee ID</t>
  </si>
  <si>
    <t>Subaward Code</t>
  </si>
  <si>
    <t>Upload Award Budget</t>
  </si>
  <si>
    <t>Description</t>
  </si>
  <si>
    <t>Obj.</t>
  </si>
  <si>
    <t>Out
Come</t>
  </si>
  <si>
    <t>Level of Effort (%)</t>
  </si>
  <si>
    <t>FTE/
# of Units</t>
  </si>
  <si>
    <t>Months
/Days</t>
  </si>
  <si>
    <t>Unit Cost (NGN)</t>
  </si>
  <si>
    <t>Unit Cost (USD)</t>
  </si>
  <si>
    <t>Year 1   Budget</t>
  </si>
  <si>
    <t>Unit Cost</t>
  </si>
  <si>
    <t>Year 2   Budget</t>
  </si>
  <si>
    <t>Year 3   Budget</t>
  </si>
  <si>
    <t>Year 4   Budget</t>
  </si>
  <si>
    <t>Year 5   Budget</t>
  </si>
  <si>
    <t>PERSONNEL</t>
  </si>
  <si>
    <t>INTERNATIONAL STAFF</t>
  </si>
  <si>
    <t>Expatriate Staff</t>
  </si>
  <si>
    <t>5310</t>
  </si>
  <si>
    <t>Country Director</t>
  </si>
  <si>
    <t>Deputy Country Director</t>
  </si>
  <si>
    <t>Finance &amp; Compliance Manager</t>
  </si>
  <si>
    <t>Operations Manager</t>
  </si>
  <si>
    <t>Chief of Party</t>
  </si>
  <si>
    <t>Deputy Chief of Party</t>
  </si>
  <si>
    <t>Program Coordinator</t>
  </si>
  <si>
    <t>Program Manager</t>
  </si>
  <si>
    <t>Technical Advisor</t>
  </si>
  <si>
    <t>Monitoring and Evaluation Manager</t>
  </si>
  <si>
    <t>HQ Technical Staff</t>
  </si>
  <si>
    <t>5330</t>
  </si>
  <si>
    <t>US01</t>
  </si>
  <si>
    <t>SUBTOTAL INTERNATIONAL STAFF</t>
  </si>
  <si>
    <t>NATIONAL STAFF</t>
  </si>
  <si>
    <t>5110</t>
  </si>
  <si>
    <t>SUBTOTAL NATIONAL STAFF</t>
  </si>
  <si>
    <t>TOTAL PERSONNEL</t>
  </si>
  <si>
    <t>FRINGE BENEFITS</t>
  </si>
  <si>
    <t>5210</t>
  </si>
  <si>
    <t>Benefits - National Staff</t>
  </si>
  <si>
    <t>5410 / 5430</t>
  </si>
  <si>
    <t>Pooled Benefits - Expatriates &amp; HQ Staff</t>
  </si>
  <si>
    <t>TOTAL FRINGE BENEFITS</t>
  </si>
  <si>
    <t>TRAVEL</t>
  </si>
  <si>
    <t>Local &amp; Domestic Travel Expenses</t>
  </si>
  <si>
    <t>TOTAL TRAVEL</t>
  </si>
  <si>
    <t>EQUIPMENT</t>
  </si>
  <si>
    <t>Vehicles</t>
  </si>
  <si>
    <t>7515</t>
  </si>
  <si>
    <t>&lt;Specific vehicle type/model&gt;</t>
  </si>
  <si>
    <t>&lt;Insert more Vehicles lines here&gt;</t>
  </si>
  <si>
    <t>Capital Equipment (Non-Program)</t>
  </si>
  <si>
    <t>7345</t>
  </si>
  <si>
    <t>&lt;Specific capital equipment&gt;</t>
  </si>
  <si>
    <t>&lt;Insert more Capital Equipment lines here&gt;</t>
  </si>
  <si>
    <t>Capital Equipment (Program)</t>
  </si>
  <si>
    <t>TOTAL EQUIPMENT</t>
  </si>
  <si>
    <t>SUPPLIES</t>
  </si>
  <si>
    <t>General Equipment ($500 to $4999)</t>
  </si>
  <si>
    <t>Small Equipment ($0-$499; 1+yr useful)</t>
  </si>
  <si>
    <t>&lt;Specific general equipment&gt;</t>
  </si>
  <si>
    <t>TOTAL SUPPLIES</t>
  </si>
  <si>
    <t>CONTRACTUAL</t>
  </si>
  <si>
    <t>PROGRAM ACTIVITIES</t>
  </si>
  <si>
    <t>8500</t>
  </si>
  <si>
    <t>Hall rental</t>
  </si>
  <si>
    <t>Training guide</t>
  </si>
  <si>
    <t>Meals</t>
  </si>
  <si>
    <t>Participant travel stipends</t>
  </si>
  <si>
    <t>Accommodations</t>
  </si>
  <si>
    <t>Activity 1.4.4.: Advocacy and influencing meetings</t>
  </si>
  <si>
    <t>Rural violence advocacy meetings</t>
  </si>
  <si>
    <t>8530</t>
  </si>
  <si>
    <t>&lt;Specific participant support costs&gt;</t>
  </si>
  <si>
    <t>&lt;Insert more Participant Support Costs lines here&gt;</t>
  </si>
  <si>
    <t>SUBTOTAL PROGRAM ACTIVITIES</t>
  </si>
  <si>
    <t>CONSULTANTS</t>
  </si>
  <si>
    <t>Design, Monitoring and Evaluation</t>
  </si>
  <si>
    <t>Consultants - Non-Program</t>
  </si>
  <si>
    <t>Consultants - International</t>
  </si>
  <si>
    <t>Consultants - Program</t>
  </si>
  <si>
    <t>&lt;International consultant role&gt;</t>
  </si>
  <si>
    <t>&lt;Insert more Int'l. Consultant lines here&gt;</t>
  </si>
  <si>
    <t>Consultants - National</t>
  </si>
  <si>
    <t>&lt;National consultant role&gt;</t>
  </si>
  <si>
    <t>&lt;Insert more Nat'l. Consultant lines here&gt;</t>
  </si>
  <si>
    <t>SUBTOTAL CONSULTANTS</t>
  </si>
  <si>
    <t>SUBGRANTS</t>
  </si>
  <si>
    <t>US Agencies</t>
  </si>
  <si>
    <t>8600</t>
  </si>
  <si>
    <t>&lt;Specific US subgrant&gt;</t>
  </si>
  <si>
    <t>&lt;Insert more US Subgrants lines here&gt;</t>
  </si>
  <si>
    <t>International Agencies</t>
  </si>
  <si>
    <t>8605</t>
  </si>
  <si>
    <t>&lt;Specific international subgrant&gt;</t>
  </si>
  <si>
    <t>&lt;Insert more Int'l. Subgrants lines here&gt;</t>
  </si>
  <si>
    <t>Local Agencies</t>
  </si>
  <si>
    <t>8610</t>
  </si>
  <si>
    <t>&lt;Specific local subgrant&gt;</t>
  </si>
  <si>
    <t>&lt;Insert more Local Subgrants lines here&gt;</t>
  </si>
  <si>
    <t>SUBTOTAL SUBGRANTS</t>
  </si>
  <si>
    <t>TOTAL CONTRACTUAL</t>
  </si>
  <si>
    <t>CONSTRUCTION</t>
  </si>
  <si>
    <t>Construction - Non-Program</t>
  </si>
  <si>
    <t>Capital Leasehold Improvements</t>
  </si>
  <si>
    <t>Construction - Program</t>
  </si>
  <si>
    <t>&lt;Specific construction activity&gt;</t>
  </si>
  <si>
    <t>&lt;Insert more Construction lines here&gt;</t>
  </si>
  <si>
    <t>TOTAL CONSTRUCTION</t>
  </si>
  <si>
    <t>OTHER COSTS</t>
  </si>
  <si>
    <t>6506</t>
  </si>
  <si>
    <t>6230</t>
  </si>
  <si>
    <t>Office Rent</t>
  </si>
  <si>
    <t>Printing and Photocopying</t>
  </si>
  <si>
    <t>Courier and Postage</t>
  </si>
  <si>
    <t>6860</t>
  </si>
  <si>
    <t>General Insurance</t>
  </si>
  <si>
    <t>Dues, Subscriptions and References</t>
  </si>
  <si>
    <t>Banking and Cash Handling Fees</t>
  </si>
  <si>
    <t>Taxes, Filing and Registration Fees</t>
  </si>
  <si>
    <t>6805</t>
  </si>
  <si>
    <t>6806</t>
  </si>
  <si>
    <t>6807</t>
  </si>
  <si>
    <t>TOTAL OTHER COSTS</t>
  </si>
  <si>
    <t xml:space="preserve"> </t>
  </si>
  <si>
    <t xml:space="preserve">DIRECT COSTS </t>
  </si>
  <si>
    <t xml:space="preserve">INDIRECT COSTS </t>
  </si>
  <si>
    <t>BDGTBAL</t>
  </si>
  <si>
    <t xml:space="preserve">TOTAL COSTS </t>
  </si>
  <si>
    <t>Name of NGO</t>
  </si>
  <si>
    <t>Activity 1.3.3.:</t>
  </si>
  <si>
    <t xml:space="preserve">Activity 1.4.2.: </t>
  </si>
  <si>
    <t xml:space="preserve">Activity 3.1.1.: </t>
  </si>
  <si>
    <t xml:space="preserve">BUDGET </t>
  </si>
  <si>
    <t>SUMMARY</t>
  </si>
  <si>
    <t xml:space="preserve">Donor Name:  </t>
  </si>
  <si>
    <t xml:space="preserve">Country/Region:  </t>
  </si>
  <si>
    <t xml:space="preserve">Program Name:  </t>
  </si>
  <si>
    <t xml:space="preserve">Program Dates:  </t>
  </si>
  <si>
    <t>Cost Category</t>
  </si>
  <si>
    <t>Total All Years</t>
  </si>
  <si>
    <t>a.</t>
  </si>
  <si>
    <t>Personnel</t>
  </si>
  <si>
    <t>c.</t>
  </si>
  <si>
    <t xml:space="preserve">Travel </t>
  </si>
  <si>
    <t>Supplies</t>
  </si>
  <si>
    <t xml:space="preserve">f. </t>
  </si>
  <si>
    <t>Contractual</t>
  </si>
  <si>
    <t>h.</t>
  </si>
  <si>
    <t>Other</t>
  </si>
  <si>
    <t>i.</t>
  </si>
  <si>
    <t>Total Direct Charges</t>
  </si>
  <si>
    <t>j.</t>
  </si>
  <si>
    <t>Indirect Charges</t>
  </si>
  <si>
    <t>k.</t>
  </si>
  <si>
    <t>TOTALS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</si>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</sst>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3" x14ac:knownFonts="1">
    <font>
      <sz val="10"/>
      <name val="Arial"/>
    </font>
    <font>
      <b/>
      <sz val="11"/>
      <name val="Arial"/>
      <family val="2"/>
    </font>
    <font>
      <i/>
      <sz val="10"/>
      <color theme="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color theme="3"/>
      <name val="Arial"/>
      <family val="2"/>
    </font>
    <font>
      <b/>
      <sz val="20"/>
      <color theme="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27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0"/>
      <color indexed="48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Times New Roman"/>
      <family val="1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39"/>
      </bottom>
      <diagonal/>
    </border>
    <border>
      <left style="thin">
        <color indexed="64"/>
      </left>
      <right/>
      <top style="thin">
        <color indexed="64"/>
      </top>
      <bottom style="thin">
        <color indexed="39"/>
      </bottom>
      <diagonal/>
    </border>
    <border>
      <left/>
      <right style="thin">
        <color indexed="64"/>
      </right>
      <top style="thin">
        <color indexed="64"/>
      </top>
      <bottom style="thin">
        <color indexed="3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 style="thin">
        <color indexed="64"/>
      </left>
      <right/>
      <top style="thin">
        <color indexed="39"/>
      </top>
      <bottom style="thin">
        <color indexed="39"/>
      </bottom>
      <diagonal/>
    </border>
    <border>
      <left/>
      <right style="thin">
        <color indexed="64"/>
      </right>
      <top style="thin">
        <color indexed="39"/>
      </top>
      <bottom style="thin">
        <color indexed="39"/>
      </bottom>
      <diagonal/>
    </border>
    <border>
      <left style="medium">
        <color indexed="64"/>
      </left>
      <right style="medium">
        <color indexed="64"/>
      </right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64"/>
      </bottom>
      <diagonal/>
    </border>
    <border>
      <left style="thin">
        <color indexed="64"/>
      </left>
      <right/>
      <top style="thin">
        <color indexed="39"/>
      </top>
      <bottom style="thin">
        <color indexed="64"/>
      </bottom>
      <diagonal/>
    </border>
    <border>
      <left/>
      <right style="thin">
        <color indexed="64"/>
      </right>
      <top style="thin">
        <color indexed="3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39"/>
      </top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 style="thin">
        <color indexed="64"/>
      </left>
      <right/>
      <top/>
      <bottom style="thin">
        <color indexed="39"/>
      </bottom>
      <diagonal/>
    </border>
    <border>
      <left/>
      <right style="thin">
        <color indexed="64"/>
      </right>
      <top/>
      <bottom style="thin">
        <color indexed="39"/>
      </bottom>
      <diagonal/>
    </border>
    <border>
      <left style="medium">
        <color indexed="64"/>
      </left>
      <right style="medium">
        <color indexed="64"/>
      </right>
      <top/>
      <bottom style="thin">
        <color indexed="3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39"/>
      </top>
      <bottom/>
      <diagonal/>
    </border>
    <border>
      <left style="thin">
        <color indexed="64"/>
      </left>
      <right/>
      <top style="thin">
        <color indexed="39"/>
      </top>
      <bottom/>
      <diagonal/>
    </border>
    <border>
      <left/>
      <right style="thin">
        <color indexed="64"/>
      </right>
      <top style="thin">
        <color indexed="39"/>
      </top>
      <bottom/>
      <diagonal/>
    </border>
    <border>
      <left style="medium">
        <color indexed="64"/>
      </left>
      <right style="medium">
        <color indexed="64"/>
      </right>
      <top style="thin">
        <color indexed="3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NumberFormat="1"/>
    <xf numFmtId="0" fontId="1" fillId="0" borderId="0" xfId="0" applyFont="1" applyFill="1"/>
    <xf numFmtId="0" fontId="2" fillId="0" borderId="0" xfId="0" applyFont="1" applyAlignment="1">
      <alignment wrapText="1"/>
    </xf>
    <xf numFmtId="49" fontId="4" fillId="0" borderId="0" xfId="2" applyNumberFormat="1" applyFont="1" applyFill="1" applyBorder="1"/>
    <xf numFmtId="41" fontId="0" fillId="0" borderId="0" xfId="0" applyNumberFormat="1"/>
    <xf numFmtId="41" fontId="5" fillId="0" borderId="0" xfId="0" applyNumberFormat="1" applyFont="1" applyFill="1" applyBorder="1"/>
    <xf numFmtId="0" fontId="0" fillId="0" borderId="0" xfId="0" applyFill="1" applyBorder="1"/>
    <xf numFmtId="41" fontId="0" fillId="0" borderId="0" xfId="0" applyNumberFormat="1" applyFill="1" applyBorder="1"/>
    <xf numFmtId="0" fontId="6" fillId="2" borderId="0" xfId="0" applyNumberFormat="1" applyFont="1" applyFill="1"/>
    <xf numFmtId="0" fontId="7" fillId="0" borderId="0" xfId="0" applyFont="1" applyAlignment="1">
      <alignment wrapText="1"/>
    </xf>
    <xf numFmtId="41" fontId="5" fillId="0" borderId="1" xfId="3" applyNumberFormat="1" applyFont="1" applyBorder="1" applyAlignment="1" applyProtection="1">
      <protection locked="0"/>
    </xf>
    <xf numFmtId="41" fontId="8" fillId="0" borderId="1" xfId="3" applyNumberFormat="1" applyFont="1" applyBorder="1" applyAlignment="1" applyProtection="1">
      <protection locked="0"/>
    </xf>
    <xf numFmtId="49" fontId="3" fillId="0" borderId="0" xfId="0" applyNumberFormat="1" applyFont="1" applyAlignment="1">
      <alignment horizontal="right"/>
    </xf>
    <xf numFmtId="0" fontId="9" fillId="0" borderId="0" xfId="0" applyNumberFormat="1" applyFont="1"/>
    <xf numFmtId="41" fontId="10" fillId="0" borderId="1" xfId="3" applyNumberFormat="1" applyFont="1" applyBorder="1" applyAlignment="1" applyProtection="1">
      <alignment horizontal="centerContinuous"/>
      <protection locked="0"/>
    </xf>
    <xf numFmtId="9" fontId="10" fillId="0" borderId="1" xfId="4" applyFont="1" applyFill="1" applyBorder="1" applyAlignment="1" applyProtection="1">
      <alignment horizontal="right"/>
      <protection locked="0"/>
    </xf>
    <xf numFmtId="2" fontId="10" fillId="0" borderId="1" xfId="4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0" fillId="0" borderId="2" xfId="0" applyBorder="1"/>
    <xf numFmtId="0" fontId="5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0" xfId="0" applyFont="1" applyBorder="1" applyAlignment="1">
      <alignment wrapText="1"/>
    </xf>
    <xf numFmtId="0" fontId="11" fillId="3" borderId="11" xfId="0" applyNumberFormat="1" applyFont="1" applyFill="1" applyBorder="1" applyAlignment="1">
      <alignment horizontal="center" wrapText="1"/>
    </xf>
    <xf numFmtId="0" fontId="11" fillId="3" borderId="11" xfId="0" applyFont="1" applyFill="1" applyBorder="1"/>
    <xf numFmtId="0" fontId="11" fillId="3" borderId="11" xfId="0" applyFont="1" applyFill="1" applyBorder="1" applyAlignment="1">
      <alignment wrapText="1"/>
    </xf>
    <xf numFmtId="0" fontId="11" fillId="3" borderId="12" xfId="0" applyFont="1" applyFill="1" applyBorder="1" applyAlignment="1">
      <alignment wrapText="1"/>
    </xf>
    <xf numFmtId="0" fontId="11" fillId="3" borderId="13" xfId="0" applyFont="1" applyFill="1" applyBorder="1" applyAlignment="1">
      <alignment horizontal="center" wrapText="1"/>
    </xf>
    <xf numFmtId="164" fontId="11" fillId="3" borderId="14" xfId="1" applyNumberFormat="1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41" fontId="11" fillId="3" borderId="14" xfId="0" applyNumberFormat="1" applyFont="1" applyFill="1" applyBorder="1" applyAlignment="1">
      <alignment horizontal="center" wrapText="1"/>
    </xf>
    <xf numFmtId="41" fontId="11" fillId="3" borderId="1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/>
    <xf numFmtId="0" fontId="3" fillId="0" borderId="4" xfId="0" applyFont="1" applyBorder="1" applyAlignment="1">
      <alignment wrapText="1"/>
    </xf>
    <xf numFmtId="0" fontId="3" fillId="0" borderId="4" xfId="0" applyFont="1" applyFill="1" applyBorder="1" applyAlignment="1">
      <alignment horizontal="center" vertical="top" wrapText="1"/>
    </xf>
    <xf numFmtId="9" fontId="3" fillId="0" borderId="4" xfId="2" applyFont="1" applyBorder="1" applyAlignment="1"/>
    <xf numFmtId="0" fontId="3" fillId="0" borderId="4" xfId="0" applyFont="1" applyBorder="1"/>
    <xf numFmtId="41" fontId="3" fillId="0" borderId="4" xfId="1" applyNumberFormat="1" applyFont="1" applyBorder="1"/>
    <xf numFmtId="41" fontId="3" fillId="0" borderId="4" xfId="1" applyNumberFormat="1" applyFont="1" applyFill="1" applyBorder="1"/>
    <xf numFmtId="0" fontId="12" fillId="0" borderId="0" xfId="0" applyFont="1" applyFill="1" applyBorder="1" applyAlignment="1">
      <alignment vertical="top" wrapText="1"/>
    </xf>
    <xf numFmtId="0" fontId="0" fillId="0" borderId="0" xfId="0" applyBorder="1"/>
    <xf numFmtId="0" fontId="13" fillId="4" borderId="16" xfId="0" applyNumberFormat="1" applyFont="1" applyFill="1" applyBorder="1"/>
    <xf numFmtId="0" fontId="14" fillId="4" borderId="16" xfId="0" applyFont="1" applyFill="1" applyBorder="1" applyAlignment="1"/>
    <xf numFmtId="0" fontId="14" fillId="4" borderId="16" xfId="0" applyFont="1" applyFill="1" applyBorder="1" applyAlignment="1">
      <alignment wrapText="1"/>
    </xf>
    <xf numFmtId="0" fontId="13" fillId="4" borderId="16" xfId="0" applyFont="1" applyFill="1" applyBorder="1"/>
    <xf numFmtId="9" fontId="14" fillId="4" borderId="16" xfId="2" applyFont="1" applyFill="1" applyBorder="1" applyAlignment="1">
      <alignment wrapText="1"/>
    </xf>
    <xf numFmtId="4" fontId="14" fillId="4" borderId="16" xfId="0" applyNumberFormat="1" applyFont="1" applyFill="1" applyBorder="1" applyAlignment="1">
      <alignment wrapText="1"/>
    </xf>
    <xf numFmtId="41" fontId="14" fillId="4" borderId="16" xfId="0" applyNumberFormat="1" applyFont="1" applyFill="1" applyBorder="1"/>
    <xf numFmtId="41" fontId="14" fillId="4" borderId="16" xfId="0" applyNumberFormat="1" applyFont="1" applyFill="1" applyBorder="1" applyAlignment="1">
      <alignment wrapText="1"/>
    </xf>
    <xf numFmtId="0" fontId="9" fillId="0" borderId="17" xfId="0" applyNumberFormat="1" applyFont="1" applyFill="1" applyBorder="1" applyAlignment="1"/>
    <xf numFmtId="0" fontId="5" fillId="0" borderId="17" xfId="0" applyFont="1" applyFill="1" applyBorder="1" applyAlignment="1"/>
    <xf numFmtId="0" fontId="5" fillId="0" borderId="17" xfId="0" applyFont="1" applyFill="1" applyBorder="1" applyAlignment="1">
      <alignment wrapText="1"/>
    </xf>
    <xf numFmtId="0" fontId="9" fillId="0" borderId="18" xfId="0" applyFont="1" applyFill="1" applyBorder="1"/>
    <xf numFmtId="0" fontId="9" fillId="0" borderId="19" xfId="0" applyFont="1" applyFill="1" applyBorder="1"/>
    <xf numFmtId="9" fontId="9" fillId="0" borderId="17" xfId="2" applyFont="1" applyFill="1" applyBorder="1" applyAlignment="1"/>
    <xf numFmtId="4" fontId="9" fillId="0" borderId="17" xfId="0" applyNumberFormat="1" applyFont="1" applyFill="1" applyBorder="1"/>
    <xf numFmtId="0" fontId="9" fillId="0" borderId="17" xfId="0" applyFont="1" applyFill="1" applyBorder="1"/>
    <xf numFmtId="41" fontId="9" fillId="0" borderId="17" xfId="0" applyNumberFormat="1" applyFont="1" applyFill="1" applyBorder="1"/>
    <xf numFmtId="9" fontId="9" fillId="0" borderId="18" xfId="2" applyFont="1" applyFill="1" applyBorder="1" applyAlignment="1"/>
    <xf numFmtId="9" fontId="9" fillId="0" borderId="18" xfId="2" applyFont="1" applyFill="1" applyBorder="1"/>
    <xf numFmtId="41" fontId="9" fillId="0" borderId="20" xfId="0" applyNumberFormat="1" applyFont="1" applyFill="1" applyBorder="1"/>
    <xf numFmtId="0" fontId="9" fillId="0" borderId="0" xfId="0" applyFont="1" applyBorder="1"/>
    <xf numFmtId="0" fontId="9" fillId="0" borderId="21" xfId="0" applyNumberFormat="1" applyFont="1" applyFill="1" applyBorder="1" applyAlignment="1"/>
    <xf numFmtId="0" fontId="5" fillId="0" borderId="21" xfId="0" applyFont="1" applyFill="1" applyBorder="1" applyAlignment="1"/>
    <xf numFmtId="0" fontId="5" fillId="0" borderId="21" xfId="0" applyFont="1" applyFill="1" applyBorder="1" applyAlignment="1">
      <alignment wrapText="1"/>
    </xf>
    <xf numFmtId="0" fontId="9" fillId="0" borderId="22" xfId="0" applyFont="1" applyFill="1" applyBorder="1"/>
    <xf numFmtId="0" fontId="9" fillId="0" borderId="23" xfId="0" applyFont="1" applyFill="1" applyBorder="1"/>
    <xf numFmtId="9" fontId="9" fillId="0" borderId="21" xfId="2" applyFont="1" applyFill="1" applyBorder="1" applyAlignment="1"/>
    <xf numFmtId="4" fontId="9" fillId="0" borderId="21" xfId="0" applyNumberFormat="1" applyFont="1" applyFill="1" applyBorder="1"/>
    <xf numFmtId="0" fontId="9" fillId="0" borderId="21" xfId="0" applyFont="1" applyFill="1" applyBorder="1"/>
    <xf numFmtId="41" fontId="9" fillId="0" borderId="21" xfId="0" applyNumberFormat="1" applyFont="1" applyFill="1" applyBorder="1"/>
    <xf numFmtId="9" fontId="9" fillId="0" borderId="22" xfId="2" applyFont="1" applyFill="1" applyBorder="1" applyAlignment="1"/>
    <xf numFmtId="9" fontId="9" fillId="0" borderId="22" xfId="2" applyFont="1" applyFill="1" applyBorder="1"/>
    <xf numFmtId="41" fontId="9" fillId="0" borderId="24" xfId="0" applyNumberFormat="1" applyFont="1" applyFill="1" applyBorder="1"/>
    <xf numFmtId="0" fontId="9" fillId="0" borderId="0" xfId="0" applyFont="1"/>
    <xf numFmtId="0" fontId="3" fillId="0" borderId="21" xfId="0" applyNumberFormat="1" applyFont="1" applyFill="1" applyBorder="1" applyAlignment="1"/>
    <xf numFmtId="0" fontId="3" fillId="0" borderId="21" xfId="0" applyFont="1" applyBorder="1" applyAlignment="1">
      <alignment wrapText="1"/>
    </xf>
    <xf numFmtId="0" fontId="5" fillId="0" borderId="22" xfId="0" applyFont="1" applyFill="1" applyBorder="1" applyAlignment="1"/>
    <xf numFmtId="0" fontId="3" fillId="0" borderId="23" xfId="0" applyFont="1" applyFill="1" applyBorder="1"/>
    <xf numFmtId="9" fontId="3" fillId="0" borderId="21" xfId="2" applyFont="1" applyFill="1" applyBorder="1" applyAlignment="1"/>
    <xf numFmtId="4" fontId="3" fillId="0" borderId="21" xfId="0" applyNumberFormat="1" applyFont="1" applyFill="1" applyBorder="1"/>
    <xf numFmtId="0" fontId="3" fillId="0" borderId="21" xfId="0" applyFont="1" applyFill="1" applyBorder="1"/>
    <xf numFmtId="41" fontId="3" fillId="0" borderId="21" xfId="1" applyNumberFormat="1" applyFont="1" applyFill="1" applyBorder="1"/>
    <xf numFmtId="9" fontId="3" fillId="0" borderId="22" xfId="2" applyFont="1" applyFill="1" applyBorder="1" applyAlignment="1"/>
    <xf numFmtId="41" fontId="3" fillId="0" borderId="24" xfId="1" applyNumberFormat="1" applyFont="1" applyFill="1" applyBorder="1"/>
    <xf numFmtId="41" fontId="3" fillId="0" borderId="0" xfId="1" applyNumberFormat="1" applyFill="1" applyBorder="1"/>
    <xf numFmtId="49" fontId="3" fillId="0" borderId="21" xfId="0" applyNumberFormat="1" applyFont="1" applyFill="1" applyBorder="1" applyAlignment="1">
      <alignment horizontal="center" wrapText="1"/>
    </xf>
    <xf numFmtId="0" fontId="3" fillId="0" borderId="21" xfId="0" applyNumberFormat="1" applyFont="1" applyFill="1" applyBorder="1" applyAlignment="1">
      <alignment horizontal="center" wrapText="1"/>
    </xf>
    <xf numFmtId="0" fontId="3" fillId="5" borderId="21" xfId="0" applyNumberFormat="1" applyFont="1" applyFill="1" applyBorder="1" applyAlignment="1">
      <alignment horizontal="center" wrapText="1"/>
    </xf>
    <xf numFmtId="0" fontId="0" fillId="0" borderId="21" xfId="0" applyBorder="1"/>
    <xf numFmtId="0" fontId="3" fillId="0" borderId="21" xfId="0" applyFont="1" applyFill="1" applyBorder="1" applyAlignment="1">
      <alignment wrapText="1"/>
    </xf>
    <xf numFmtId="0" fontId="3" fillId="0" borderId="22" xfId="0" applyFont="1" applyFill="1" applyBorder="1" applyAlignment="1"/>
    <xf numFmtId="0" fontId="3" fillId="0" borderId="23" xfId="0" applyFont="1" applyFill="1" applyBorder="1" applyAlignment="1">
      <alignment horizontal="center" vertical="top" wrapText="1"/>
    </xf>
    <xf numFmtId="9" fontId="3" fillId="0" borderId="21" xfId="2" applyFont="1" applyBorder="1" applyAlignment="1"/>
    <xf numFmtId="0" fontId="3" fillId="0" borderId="21" xfId="0" applyFont="1" applyBorder="1"/>
    <xf numFmtId="41" fontId="3" fillId="0" borderId="21" xfId="1" applyNumberFormat="1" applyFont="1" applyBorder="1"/>
    <xf numFmtId="41" fontId="3" fillId="6" borderId="21" xfId="1" applyNumberFormat="1" applyFont="1" applyFill="1" applyBorder="1"/>
    <xf numFmtId="9" fontId="3" fillId="0" borderId="22" xfId="2" applyFont="1" applyBorder="1" applyAlignment="1"/>
    <xf numFmtId="41" fontId="3" fillId="6" borderId="24" xfId="1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wrapText="1"/>
    </xf>
    <xf numFmtId="0" fontId="16" fillId="0" borderId="22" xfId="0" applyFont="1" applyFill="1" applyBorder="1" applyAlignment="1"/>
    <xf numFmtId="0" fontId="16" fillId="0" borderId="21" xfId="0" applyFont="1" applyFill="1" applyBorder="1" applyAlignment="1">
      <alignment wrapText="1"/>
    </xf>
    <xf numFmtId="0" fontId="0" fillId="0" borderId="21" xfId="0" applyBorder="1" applyAlignment="1">
      <alignment wrapText="1"/>
    </xf>
    <xf numFmtId="1" fontId="3" fillId="0" borderId="21" xfId="0" applyNumberFormat="1" applyFont="1" applyBorder="1"/>
    <xf numFmtId="0" fontId="3" fillId="0" borderId="21" xfId="0" applyFont="1" applyFill="1" applyBorder="1" applyAlignment="1"/>
    <xf numFmtId="0" fontId="3" fillId="0" borderId="22" xfId="0" applyFont="1" applyFill="1" applyBorder="1" applyAlignment="1">
      <alignment horizontal="center" vertical="top" wrapText="1"/>
    </xf>
    <xf numFmtId="0" fontId="3" fillId="7" borderId="25" xfId="0" applyNumberFormat="1" applyFont="1" applyFill="1" applyBorder="1" applyAlignment="1"/>
    <xf numFmtId="0" fontId="5" fillId="7" borderId="25" xfId="0" applyFont="1" applyFill="1" applyBorder="1" applyAlignment="1"/>
    <xf numFmtId="0" fontId="5" fillId="7" borderId="25" xfId="0" applyFont="1" applyFill="1" applyBorder="1" applyAlignment="1">
      <alignment wrapText="1"/>
    </xf>
    <xf numFmtId="0" fontId="3" fillId="7" borderId="26" xfId="0" applyFont="1" applyFill="1" applyBorder="1"/>
    <xf numFmtId="0" fontId="3" fillId="7" borderId="27" xfId="0" applyFont="1" applyFill="1" applyBorder="1"/>
    <xf numFmtId="9" fontId="3" fillId="7" borderId="25" xfId="2" applyFont="1" applyFill="1" applyBorder="1" applyAlignment="1"/>
    <xf numFmtId="4" fontId="3" fillId="7" borderId="25" xfId="0" applyNumberFormat="1" applyFont="1" applyFill="1" applyBorder="1"/>
    <xf numFmtId="0" fontId="3" fillId="7" borderId="25" xfId="0" applyFont="1" applyFill="1" applyBorder="1"/>
    <xf numFmtId="41" fontId="3" fillId="7" borderId="25" xfId="0" applyNumberFormat="1" applyFont="1" applyFill="1" applyBorder="1"/>
    <xf numFmtId="41" fontId="9" fillId="7" borderId="25" xfId="1" applyNumberFormat="1" applyFont="1" applyFill="1" applyBorder="1"/>
    <xf numFmtId="9" fontId="3" fillId="7" borderId="26" xfId="2" applyFont="1" applyFill="1" applyBorder="1" applyAlignment="1"/>
    <xf numFmtId="41" fontId="9" fillId="7" borderId="28" xfId="1" applyNumberFormat="1" applyFont="1" applyFill="1" applyBorder="1"/>
    <xf numFmtId="41" fontId="0" fillId="0" borderId="0" xfId="0" applyNumberFormat="1" applyFill="1" applyBorder="1" applyAlignment="1">
      <alignment horizontal="left"/>
    </xf>
    <xf numFmtId="0" fontId="3" fillId="0" borderId="0" xfId="0" applyFont="1" applyFill="1"/>
    <xf numFmtId="0" fontId="3" fillId="0" borderId="29" xfId="0" applyNumberFormat="1" applyFont="1" applyBorder="1" applyAlignment="1">
      <alignment horizontal="center" wrapText="1"/>
    </xf>
    <xf numFmtId="0" fontId="3" fillId="0" borderId="29" xfId="0" applyFont="1" applyBorder="1" applyAlignme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9" fontId="3" fillId="0" borderId="29" xfId="2" applyFont="1" applyBorder="1" applyAlignment="1"/>
    <xf numFmtId="0" fontId="3" fillId="0" borderId="29" xfId="0" applyFont="1" applyBorder="1"/>
    <xf numFmtId="41" fontId="3" fillId="0" borderId="29" xfId="1" applyNumberFormat="1" applyFont="1" applyBorder="1"/>
    <xf numFmtId="9" fontId="3" fillId="0" borderId="30" xfId="2" applyFont="1" applyBorder="1" applyAlignment="1"/>
    <xf numFmtId="41" fontId="3" fillId="0" borderId="32" xfId="1" applyNumberFormat="1" applyFont="1" applyBorder="1"/>
    <xf numFmtId="0" fontId="3" fillId="0" borderId="22" xfId="0" applyFont="1" applyFill="1" applyBorder="1"/>
    <xf numFmtId="0" fontId="9" fillId="0" borderId="21" xfId="0" applyFont="1" applyFill="1" applyBorder="1" applyAlignment="1"/>
    <xf numFmtId="0" fontId="17" fillId="0" borderId="2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3" fillId="0" borderId="22" xfId="0" applyFont="1" applyBorder="1" applyAlignment="1"/>
    <xf numFmtId="164" fontId="3" fillId="0" borderId="21" xfId="1" applyNumberFormat="1" applyFont="1" applyBorder="1"/>
    <xf numFmtId="0" fontId="16" fillId="0" borderId="22" xfId="0" applyFont="1" applyBorder="1" applyAlignment="1"/>
    <xf numFmtId="0" fontId="3" fillId="0" borderId="21" xfId="0" applyNumberFormat="1" applyFont="1" applyBorder="1" applyAlignment="1">
      <alignment horizontal="center" wrapText="1"/>
    </xf>
    <xf numFmtId="0" fontId="16" fillId="0" borderId="21" xfId="0" applyFont="1" applyBorder="1" applyAlignment="1">
      <alignment wrapText="1"/>
    </xf>
    <xf numFmtId="41" fontId="3" fillId="0" borderId="23" xfId="1" applyNumberFormat="1" applyFont="1" applyFill="1" applyBorder="1"/>
    <xf numFmtId="164" fontId="3" fillId="0" borderId="21" xfId="1" applyNumberFormat="1" applyFont="1" applyFill="1" applyBorder="1"/>
    <xf numFmtId="41" fontId="3" fillId="6" borderId="23" xfId="1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21" xfId="0" applyFont="1" applyBorder="1" applyAlignment="1"/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wrapText="1"/>
    </xf>
    <xf numFmtId="0" fontId="3" fillId="0" borderId="25" xfId="0" applyFont="1" applyBorder="1" applyAlignment="1"/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9" fontId="3" fillId="0" borderId="25" xfId="2" applyFont="1" applyBorder="1" applyAlignment="1"/>
    <xf numFmtId="0" fontId="3" fillId="0" borderId="25" xfId="0" applyFont="1" applyBorder="1"/>
    <xf numFmtId="41" fontId="3" fillId="0" borderId="25" xfId="0" applyNumberFormat="1" applyFont="1" applyBorder="1"/>
    <xf numFmtId="41" fontId="3" fillId="0" borderId="25" xfId="0" applyNumberFormat="1" applyFont="1" applyFill="1" applyBorder="1" applyAlignment="1">
      <alignment horizontal="center"/>
    </xf>
    <xf numFmtId="9" fontId="3" fillId="0" borderId="26" xfId="2" applyFont="1" applyBorder="1" applyAlignment="1"/>
    <xf numFmtId="41" fontId="3" fillId="0" borderId="28" xfId="0" applyNumberFormat="1" applyFont="1" applyFill="1" applyBorder="1" applyAlignment="1">
      <alignment horizontal="center"/>
    </xf>
    <xf numFmtId="0" fontId="3" fillId="8" borderId="33" xfId="0" applyNumberFormat="1" applyFont="1" applyFill="1" applyBorder="1" applyAlignment="1"/>
    <xf numFmtId="0" fontId="9" fillId="8" borderId="33" xfId="0" applyFont="1" applyFill="1" applyBorder="1" applyAlignment="1"/>
    <xf numFmtId="0" fontId="9" fillId="8" borderId="33" xfId="0" applyFont="1" applyFill="1" applyBorder="1" applyAlignment="1">
      <alignment wrapText="1"/>
    </xf>
    <xf numFmtId="0" fontId="3" fillId="8" borderId="34" xfId="0" applyFont="1" applyFill="1" applyBorder="1"/>
    <xf numFmtId="0" fontId="3" fillId="8" borderId="35" xfId="0" applyFont="1" applyFill="1" applyBorder="1"/>
    <xf numFmtId="9" fontId="3" fillId="8" borderId="33" xfId="2" applyFont="1" applyFill="1" applyBorder="1" applyAlignment="1"/>
    <xf numFmtId="4" fontId="3" fillId="8" borderId="33" xfId="0" applyNumberFormat="1" applyFont="1" applyFill="1" applyBorder="1"/>
    <xf numFmtId="0" fontId="3" fillId="8" borderId="33" xfId="0" applyFont="1" applyFill="1" applyBorder="1"/>
    <xf numFmtId="41" fontId="3" fillId="8" borderId="33" xfId="0" applyNumberFormat="1" applyFont="1" applyFill="1" applyBorder="1"/>
    <xf numFmtId="41" fontId="9" fillId="8" borderId="33" xfId="1" applyNumberFormat="1" applyFont="1" applyFill="1" applyBorder="1"/>
    <xf numFmtId="9" fontId="3" fillId="8" borderId="34" xfId="2" applyFont="1" applyFill="1" applyBorder="1" applyAlignment="1"/>
    <xf numFmtId="41" fontId="9" fillId="8" borderId="36" xfId="1" applyNumberFormat="1" applyFont="1" applyFill="1" applyBorder="1"/>
    <xf numFmtId="0" fontId="3" fillId="0" borderId="8" xfId="0" applyNumberFormat="1" applyFont="1" applyFill="1" applyBorder="1" applyAlignment="1"/>
    <xf numFmtId="0" fontId="9" fillId="0" borderId="8" xfId="0" applyFont="1" applyFill="1" applyBorder="1" applyAlignment="1"/>
    <xf numFmtId="0" fontId="9" fillId="0" borderId="8" xfId="0" applyFont="1" applyFill="1" applyBorder="1" applyAlignment="1">
      <alignment wrapText="1"/>
    </xf>
    <xf numFmtId="0" fontId="3" fillId="0" borderId="8" xfId="0" applyFont="1" applyFill="1" applyBorder="1"/>
    <xf numFmtId="9" fontId="3" fillId="0" borderId="8" xfId="2" applyFont="1" applyFill="1" applyBorder="1" applyAlignment="1"/>
    <xf numFmtId="4" fontId="3" fillId="0" borderId="8" xfId="0" applyNumberFormat="1" applyFont="1" applyFill="1" applyBorder="1"/>
    <xf numFmtId="41" fontId="3" fillId="0" borderId="8" xfId="0" applyNumberFormat="1" applyFont="1" applyFill="1" applyBorder="1"/>
    <xf numFmtId="41" fontId="3" fillId="9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7" xfId="0" applyNumberFormat="1" applyFont="1" applyBorder="1" applyAlignment="1">
      <alignment horizontal="center" wrapText="1"/>
    </xf>
    <xf numFmtId="0" fontId="3" fillId="0" borderId="17" xfId="0" applyFont="1" applyBorder="1" applyAlignment="1"/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9" fontId="3" fillId="0" borderId="17" xfId="2" applyFont="1" applyBorder="1" applyAlignment="1"/>
    <xf numFmtId="0" fontId="3" fillId="0" borderId="17" xfId="0" applyFont="1" applyBorder="1"/>
    <xf numFmtId="41" fontId="3" fillId="0" borderId="17" xfId="0" applyNumberFormat="1" applyFont="1" applyBorder="1"/>
    <xf numFmtId="9" fontId="3" fillId="0" borderId="18" xfId="2" applyFont="1" applyBorder="1" applyAlignment="1"/>
    <xf numFmtId="41" fontId="3" fillId="0" borderId="20" xfId="0" applyNumberFormat="1" applyFont="1" applyBorder="1"/>
    <xf numFmtId="10" fontId="3" fillId="0" borderId="21" xfId="2" applyNumberFormat="1" applyFont="1" applyFill="1" applyBorder="1" applyAlignment="1"/>
    <xf numFmtId="0" fontId="3" fillId="6" borderId="21" xfId="0" applyFont="1" applyFill="1" applyBorder="1"/>
    <xf numFmtId="10" fontId="3" fillId="0" borderId="22" xfId="2" applyNumberFormat="1" applyFont="1" applyFill="1" applyBorder="1" applyAlignment="1"/>
    <xf numFmtId="9" fontId="3" fillId="6" borderId="21" xfId="2" applyFont="1" applyFill="1" applyBorder="1" applyAlignment="1">
      <alignment wrapText="1"/>
    </xf>
    <xf numFmtId="9" fontId="3" fillId="6" borderId="22" xfId="2" applyFont="1" applyFill="1" applyBorder="1" applyAlignment="1">
      <alignment wrapText="1"/>
    </xf>
    <xf numFmtId="9" fontId="3" fillId="0" borderId="21" xfId="2" applyFont="1" applyBorder="1" applyAlignment="1">
      <alignment wrapText="1"/>
    </xf>
    <xf numFmtId="9" fontId="3" fillId="0" borderId="22" xfId="2" applyFont="1" applyBorder="1" applyAlignment="1">
      <alignment wrapText="1"/>
    </xf>
    <xf numFmtId="9" fontId="3" fillId="0" borderId="21" xfId="2" applyFont="1" applyFill="1" applyBorder="1" applyAlignment="1">
      <alignment wrapText="1"/>
    </xf>
    <xf numFmtId="9" fontId="3" fillId="0" borderId="22" xfId="2" applyFont="1" applyFill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41" fontId="3" fillId="0" borderId="28" xfId="0" applyNumberFormat="1" applyFont="1" applyBorder="1"/>
    <xf numFmtId="43" fontId="3" fillId="0" borderId="17" xfId="1" applyFont="1" applyBorder="1"/>
    <xf numFmtId="41" fontId="3" fillId="0" borderId="19" xfId="0" applyNumberFormat="1" applyFont="1" applyBorder="1"/>
    <xf numFmtId="0" fontId="16" fillId="0" borderId="21" xfId="0" applyFont="1" applyFill="1" applyBorder="1" applyAlignment="1"/>
    <xf numFmtId="0" fontId="0" fillId="0" borderId="0" xfId="0" applyFill="1"/>
    <xf numFmtId="0" fontId="3" fillId="10" borderId="21" xfId="0" applyNumberFormat="1" applyFont="1" applyFill="1" applyBorder="1" applyAlignment="1">
      <alignment horizontal="center" wrapText="1"/>
    </xf>
    <xf numFmtId="0" fontId="0" fillId="0" borderId="21" xfId="0" applyFill="1" applyBorder="1"/>
    <xf numFmtId="41" fontId="3" fillId="0" borderId="21" xfId="0" applyNumberFormat="1" applyFont="1" applyBorder="1"/>
    <xf numFmtId="41" fontId="3" fillId="0" borderId="24" xfId="0" applyNumberFormat="1" applyFont="1" applyBorder="1"/>
    <xf numFmtId="41" fontId="3" fillId="0" borderId="25" xfId="0" applyNumberFormat="1" applyFont="1" applyFill="1" applyBorder="1"/>
    <xf numFmtId="1" fontId="3" fillId="0" borderId="21" xfId="0" applyNumberFormat="1" applyFont="1" applyFill="1" applyBorder="1"/>
    <xf numFmtId="41" fontId="3" fillId="0" borderId="25" xfId="1" applyNumberFormat="1" applyFont="1" applyBorder="1"/>
    <xf numFmtId="41" fontId="3" fillId="0" borderId="28" xfId="1" applyNumberFormat="1" applyFont="1" applyBorder="1"/>
    <xf numFmtId="0" fontId="9" fillId="0" borderId="21" xfId="0" applyFont="1" applyBorder="1" applyAlignment="1">
      <alignment wrapText="1"/>
    </xf>
    <xf numFmtId="41" fontId="3" fillId="0" borderId="21" xfId="0" applyNumberFormat="1" applyFont="1" applyFill="1" applyBorder="1"/>
    <xf numFmtId="41" fontId="3" fillId="0" borderId="24" xfId="0" applyNumberFormat="1" applyFont="1" applyFill="1" applyBorder="1"/>
    <xf numFmtId="0" fontId="9" fillId="0" borderId="21" xfId="0" applyFont="1" applyBorder="1" applyAlignment="1"/>
    <xf numFmtId="41" fontId="3" fillId="0" borderId="23" xfId="0" applyNumberFormat="1" applyFont="1" applyFill="1" applyBorder="1"/>
    <xf numFmtId="0" fontId="0" fillId="0" borderId="21" xfId="0" applyFill="1" applyBorder="1" applyAlignment="1">
      <alignment wrapText="1"/>
    </xf>
    <xf numFmtId="0" fontId="3" fillId="0" borderId="23" xfId="0" applyFont="1" applyFill="1" applyBorder="1" applyAlignment="1">
      <alignment wrapText="1"/>
    </xf>
    <xf numFmtId="9" fontId="3" fillId="0" borderId="21" xfId="2" applyFont="1" applyFill="1" applyBorder="1"/>
    <xf numFmtId="9" fontId="3" fillId="0" borderId="22" xfId="2" applyFont="1" applyFill="1" applyBorder="1"/>
    <xf numFmtId="0" fontId="3" fillId="0" borderId="23" xfId="0" applyFont="1" applyBorder="1" applyAlignment="1">
      <alignment wrapText="1"/>
    </xf>
    <xf numFmtId="9" fontId="3" fillId="0" borderId="21" xfId="2" applyFont="1" applyBorder="1"/>
    <xf numFmtId="9" fontId="3" fillId="0" borderId="22" xfId="2" applyFont="1" applyBorder="1"/>
    <xf numFmtId="41" fontId="18" fillId="0" borderId="21" xfId="1" applyNumberFormat="1" applyFont="1" applyBorder="1"/>
    <xf numFmtId="0" fontId="18" fillId="10" borderId="21" xfId="0" applyNumberFormat="1" applyFont="1" applyFill="1" applyBorder="1" applyAlignment="1">
      <alignment horizontal="center" wrapText="1"/>
    </xf>
    <xf numFmtId="0" fontId="19" fillId="10" borderId="21" xfId="0" applyFont="1" applyFill="1" applyBorder="1" applyAlignment="1"/>
    <xf numFmtId="0" fontId="18" fillId="10" borderId="21" xfId="0" applyFont="1" applyFill="1" applyBorder="1" applyAlignment="1">
      <alignment wrapText="1"/>
    </xf>
    <xf numFmtId="0" fontId="18" fillId="10" borderId="22" xfId="0" applyFont="1" applyFill="1" applyBorder="1" applyAlignment="1"/>
    <xf numFmtId="0" fontId="18" fillId="10" borderId="23" xfId="0" applyFont="1" applyFill="1" applyBorder="1" applyAlignment="1">
      <alignment wrapText="1"/>
    </xf>
    <xf numFmtId="9" fontId="18" fillId="10" borderId="21" xfId="2" applyFont="1" applyFill="1" applyBorder="1"/>
    <xf numFmtId="0" fontId="18" fillId="10" borderId="21" xfId="0" applyFont="1" applyFill="1" applyBorder="1"/>
    <xf numFmtId="41" fontId="18" fillId="10" borderId="21" xfId="1" applyNumberFormat="1" applyFont="1" applyFill="1" applyBorder="1"/>
    <xf numFmtId="9" fontId="18" fillId="10" borderId="22" xfId="2" applyFont="1" applyFill="1" applyBorder="1"/>
    <xf numFmtId="41" fontId="18" fillId="10" borderId="23" xfId="1" applyNumberFormat="1" applyFont="1" applyFill="1" applyBorder="1"/>
    <xf numFmtId="41" fontId="18" fillId="10" borderId="24" xfId="1" applyNumberFormat="1" applyFont="1" applyFill="1" applyBorder="1"/>
    <xf numFmtId="0" fontId="20" fillId="10" borderId="0" xfId="0" applyFont="1" applyFill="1" applyBorder="1" applyAlignment="1">
      <alignment vertical="top" wrapText="1"/>
    </xf>
    <xf numFmtId="0" fontId="18" fillId="10" borderId="0" xfId="0" applyFont="1" applyFill="1"/>
    <xf numFmtId="49" fontId="18" fillId="10" borderId="21" xfId="0" applyNumberFormat="1" applyFont="1" applyFill="1" applyBorder="1" applyAlignment="1">
      <alignment horizontal="center" wrapText="1"/>
    </xf>
    <xf numFmtId="0" fontId="21" fillId="10" borderId="22" xfId="0" applyFont="1" applyFill="1" applyBorder="1" applyAlignment="1"/>
    <xf numFmtId="0" fontId="21" fillId="10" borderId="0" xfId="0" applyFont="1" applyFill="1" applyBorder="1" applyAlignment="1">
      <alignment wrapText="1"/>
    </xf>
    <xf numFmtId="43" fontId="3" fillId="0" borderId="21" xfId="0" applyNumberFormat="1" applyFont="1" applyFill="1" applyBorder="1"/>
    <xf numFmtId="0" fontId="3" fillId="0" borderId="22" xfId="0" applyFont="1" applyBorder="1" applyAlignment="1">
      <alignment wrapText="1"/>
    </xf>
    <xf numFmtId="164" fontId="3" fillId="0" borderId="24" xfId="1" applyNumberFormat="1" applyFont="1" applyFill="1" applyBorder="1"/>
    <xf numFmtId="41" fontId="3" fillId="0" borderId="21" xfId="0" applyNumberFormat="1" applyFont="1" applyFill="1" applyBorder="1" applyAlignment="1">
      <alignment horizontal="center"/>
    </xf>
    <xf numFmtId="41" fontId="3" fillId="0" borderId="24" xfId="0" applyNumberFormat="1" applyFont="1" applyFill="1" applyBorder="1" applyAlignment="1">
      <alignment horizontal="center"/>
    </xf>
    <xf numFmtId="0" fontId="9" fillId="0" borderId="22" xfId="0" applyFont="1" applyFill="1" applyBorder="1" applyAlignment="1"/>
    <xf numFmtId="0" fontId="9" fillId="0" borderId="23" xfId="0" applyFont="1" applyFill="1" applyBorder="1" applyAlignment="1"/>
    <xf numFmtId="0" fontId="5" fillId="0" borderId="23" xfId="0" applyFont="1" applyFill="1" applyBorder="1" applyAlignment="1"/>
    <xf numFmtId="4" fontId="3" fillId="0" borderId="22" xfId="0" applyNumberFormat="1" applyFont="1" applyFill="1" applyBorder="1"/>
    <xf numFmtId="0" fontId="5" fillId="0" borderId="21" xfId="0" applyFont="1" applyBorder="1" applyAlignment="1"/>
    <xf numFmtId="0" fontId="5" fillId="0" borderId="22" xfId="0" applyFont="1" applyBorder="1" applyAlignment="1"/>
    <xf numFmtId="0" fontId="22" fillId="0" borderId="21" xfId="0" applyFont="1" applyBorder="1" applyAlignment="1">
      <alignment wrapText="1"/>
    </xf>
    <xf numFmtId="41" fontId="3" fillId="0" borderId="24" xfId="1" applyNumberFormat="1" applyFont="1" applyBorder="1"/>
    <xf numFmtId="0" fontId="22" fillId="0" borderId="21" xfId="0" applyNumberFormat="1" applyFont="1" applyFill="1" applyBorder="1" applyAlignment="1"/>
    <xf numFmtId="0" fontId="9" fillId="0" borderId="21" xfId="0" applyFont="1" applyFill="1" applyBorder="1" applyAlignment="1">
      <alignment wrapText="1"/>
    </xf>
    <xf numFmtId="9" fontId="22" fillId="0" borderId="21" xfId="2" applyFont="1" applyFill="1" applyBorder="1"/>
    <xf numFmtId="4" fontId="22" fillId="0" borderId="21" xfId="0" applyNumberFormat="1" applyFont="1" applyFill="1" applyBorder="1"/>
    <xf numFmtId="0" fontId="22" fillId="0" borderId="21" xfId="0" applyFont="1" applyFill="1" applyBorder="1"/>
    <xf numFmtId="41" fontId="22" fillId="0" borderId="21" xfId="0" applyNumberFormat="1" applyFont="1" applyFill="1" applyBorder="1"/>
    <xf numFmtId="9" fontId="22" fillId="0" borderId="22" xfId="2" applyFont="1" applyFill="1" applyBorder="1"/>
    <xf numFmtId="164" fontId="22" fillId="0" borderId="24" xfId="1" applyNumberFormat="1" applyFont="1" applyFill="1" applyBorder="1"/>
    <xf numFmtId="0" fontId="22" fillId="0" borderId="0" xfId="0" applyFont="1" applyFill="1" applyBorder="1" applyAlignment="1">
      <alignment wrapText="1"/>
    </xf>
    <xf numFmtId="0" fontId="22" fillId="0" borderId="0" xfId="0" applyFont="1" applyFill="1"/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9" fontId="3" fillId="0" borderId="25" xfId="2" applyFont="1" applyBorder="1"/>
    <xf numFmtId="9" fontId="3" fillId="0" borderId="26" xfId="2" applyFont="1" applyBorder="1"/>
    <xf numFmtId="0" fontId="17" fillId="0" borderId="21" xfId="0" applyFont="1" applyFill="1" applyBorder="1" applyAlignment="1">
      <alignment horizontal="center" wrapText="1"/>
    </xf>
    <xf numFmtId="41" fontId="3" fillId="0" borderId="0" xfId="0" applyNumberFormat="1" applyFont="1"/>
    <xf numFmtId="164" fontId="3" fillId="10" borderId="21" xfId="1" applyNumberFormat="1" applyFont="1" applyFill="1" applyBorder="1"/>
    <xf numFmtId="49" fontId="3" fillId="0" borderId="37" xfId="0" applyNumberFormat="1" applyFont="1" applyFill="1" applyBorder="1" applyAlignment="1">
      <alignment horizontal="center" wrapText="1"/>
    </xf>
    <xf numFmtId="0" fontId="3" fillId="0" borderId="37" xfId="0" applyNumberFormat="1" applyFont="1" applyFill="1" applyBorder="1" applyAlignment="1">
      <alignment horizontal="center" wrapText="1"/>
    </xf>
    <xf numFmtId="0" fontId="0" fillId="0" borderId="37" xfId="0" applyFill="1" applyBorder="1"/>
    <xf numFmtId="0" fontId="3" fillId="0" borderId="37" xfId="0" applyFont="1" applyFill="1" applyBorder="1" applyAlignment="1">
      <alignment wrapText="1"/>
    </xf>
    <xf numFmtId="0" fontId="3" fillId="0" borderId="38" xfId="0" applyFont="1" applyFill="1" applyBorder="1" applyAlignment="1"/>
    <xf numFmtId="0" fontId="3" fillId="0" borderId="39" xfId="0" applyFont="1" applyFill="1" applyBorder="1" applyAlignment="1">
      <alignment horizontal="center" vertical="top" wrapText="1"/>
    </xf>
    <xf numFmtId="9" fontId="3" fillId="0" borderId="37" xfId="2" applyFont="1" applyFill="1" applyBorder="1" applyAlignment="1"/>
    <xf numFmtId="0" fontId="3" fillId="0" borderId="37" xfId="0" applyFont="1" applyFill="1" applyBorder="1"/>
    <xf numFmtId="1" fontId="3" fillId="0" borderId="37" xfId="0" applyNumberFormat="1" applyFont="1" applyFill="1" applyBorder="1"/>
    <xf numFmtId="41" fontId="3" fillId="0" borderId="37" xfId="1" applyNumberFormat="1" applyFont="1" applyFill="1" applyBorder="1"/>
    <xf numFmtId="41" fontId="3" fillId="0" borderId="40" xfId="1" applyNumberFormat="1" applyFont="1" applyFill="1" applyBorder="1"/>
    <xf numFmtId="0" fontId="3" fillId="5" borderId="37" xfId="0" applyNumberFormat="1" applyFont="1" applyFill="1" applyBorder="1" applyAlignment="1">
      <alignment horizontal="center" wrapText="1"/>
    </xf>
    <xf numFmtId="0" fontId="0" fillId="0" borderId="37" xfId="0" applyBorder="1"/>
    <xf numFmtId="0" fontId="3" fillId="0" borderId="37" xfId="0" applyFont="1" applyBorder="1" applyAlignment="1">
      <alignment wrapText="1"/>
    </xf>
    <xf numFmtId="0" fontId="3" fillId="0" borderId="38" xfId="0" applyFont="1" applyBorder="1" applyAlignment="1"/>
    <xf numFmtId="9" fontId="3" fillId="0" borderId="37" xfId="2" applyFont="1" applyBorder="1" applyAlignment="1"/>
    <xf numFmtId="0" fontId="3" fillId="0" borderId="37" xfId="0" applyFont="1" applyBorder="1"/>
    <xf numFmtId="1" fontId="3" fillId="0" borderId="37" xfId="0" applyNumberFormat="1" applyFont="1" applyBorder="1"/>
    <xf numFmtId="41" fontId="3" fillId="0" borderId="37" xfId="1" applyNumberFormat="1" applyFont="1" applyBorder="1"/>
    <xf numFmtId="41" fontId="3" fillId="6" borderId="37" xfId="1" applyNumberFormat="1" applyFont="1" applyFill="1" applyBorder="1"/>
    <xf numFmtId="9" fontId="3" fillId="0" borderId="38" xfId="2" applyFont="1" applyBorder="1" applyAlignment="1"/>
    <xf numFmtId="41" fontId="3" fillId="6" borderId="40" xfId="1" applyNumberFormat="1" applyFont="1" applyFill="1" applyBorder="1"/>
    <xf numFmtId="0" fontId="12" fillId="0" borderId="0" xfId="0" applyFont="1" applyBorder="1" applyAlignment="1">
      <alignment vertical="top" wrapText="1"/>
    </xf>
    <xf numFmtId="0" fontId="3" fillId="0" borderId="4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4" xfId="0" applyFont="1" applyFill="1" applyBorder="1" applyAlignment="1">
      <alignment wrapText="1"/>
    </xf>
    <xf numFmtId="0" fontId="3" fillId="0" borderId="4" xfId="0" applyFont="1" applyFill="1" applyBorder="1"/>
    <xf numFmtId="9" fontId="3" fillId="0" borderId="4" xfId="2" applyFont="1" applyFill="1" applyBorder="1" applyAlignment="1"/>
    <xf numFmtId="4" fontId="3" fillId="0" borderId="4" xfId="0" applyNumberFormat="1" applyFont="1" applyFill="1" applyBorder="1"/>
    <xf numFmtId="41" fontId="3" fillId="0" borderId="4" xfId="0" applyNumberFormat="1" applyFont="1" applyFill="1" applyBorder="1"/>
    <xf numFmtId="41" fontId="3" fillId="9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9" fillId="0" borderId="0" xfId="0" applyFont="1" applyFill="1" applyBorder="1" applyAlignment="1"/>
    <xf numFmtId="9" fontId="3" fillId="0" borderId="0" xfId="2" applyFont="1" applyFill="1" applyBorder="1" applyAlignment="1"/>
    <xf numFmtId="4" fontId="3" fillId="0" borderId="0" xfId="0" applyNumberFormat="1" applyFont="1" applyFill="1" applyBorder="1"/>
    <xf numFmtId="41" fontId="3" fillId="0" borderId="0" xfId="0" applyNumberFormat="1" applyFont="1" applyFill="1" applyBorder="1"/>
    <xf numFmtId="41" fontId="3" fillId="9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1" fontId="0" fillId="0" borderId="0" xfId="0" applyNumberFormat="1" applyAlignment="1">
      <alignment horizontal="right"/>
    </xf>
    <xf numFmtId="41" fontId="0" fillId="9" borderId="0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3" fontId="0" fillId="0" borderId="0" xfId="0" applyNumberFormat="1"/>
    <xf numFmtId="43" fontId="3" fillId="0" borderId="0" xfId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" fillId="0" borderId="0" xfId="0" applyFont="1" applyFill="1" applyAlignment="1">
      <alignment horizontal="right"/>
    </xf>
    <xf numFmtId="0" fontId="14" fillId="3" borderId="41" xfId="0" applyFont="1" applyFill="1" applyBorder="1" applyAlignment="1"/>
    <xf numFmtId="0" fontId="14" fillId="3" borderId="42" xfId="0" applyFont="1" applyFill="1" applyBorder="1" applyAlignment="1">
      <alignment horizontal="center"/>
    </xf>
    <xf numFmtId="41" fontId="14" fillId="3" borderId="43" xfId="0" applyNumberFormat="1" applyFont="1" applyFill="1" applyBorder="1" applyAlignment="1">
      <alignment horizontal="center" wrapText="1"/>
    </xf>
    <xf numFmtId="41" fontId="14" fillId="3" borderId="42" xfId="0" applyNumberFormat="1" applyFont="1" applyFill="1" applyBorder="1" applyAlignment="1">
      <alignment horizontal="center" wrapText="1"/>
    </xf>
    <xf numFmtId="41" fontId="14" fillId="0" borderId="44" xfId="0" applyNumberFormat="1" applyFont="1" applyFill="1" applyBorder="1" applyAlignment="1">
      <alignment horizontal="center" wrapText="1"/>
    </xf>
    <xf numFmtId="0" fontId="3" fillId="11" borderId="45" xfId="0" applyFont="1" applyFill="1" applyBorder="1" applyAlignment="1">
      <alignment vertical="center"/>
    </xf>
    <xf numFmtId="0" fontId="3" fillId="11" borderId="46" xfId="0" applyFont="1" applyFill="1" applyBorder="1" applyAlignment="1">
      <alignment vertical="center"/>
    </xf>
    <xf numFmtId="164" fontId="3" fillId="11" borderId="45" xfId="1" applyNumberFormat="1" applyFill="1" applyBorder="1" applyAlignment="1">
      <alignment vertical="center"/>
    </xf>
    <xf numFmtId="164" fontId="3" fillId="11" borderId="44" xfId="1" applyNumberFormat="1" applyFill="1" applyBorder="1" applyAlignment="1">
      <alignment vertical="center"/>
    </xf>
    <xf numFmtId="164" fontId="3" fillId="11" borderId="47" xfId="1" applyNumberFormat="1" applyFill="1" applyBorder="1" applyAlignment="1">
      <alignment vertical="center"/>
    </xf>
    <xf numFmtId="165" fontId="3" fillId="0" borderId="0" xfId="2" applyNumberFormat="1" applyAlignment="1">
      <alignment vertical="center"/>
    </xf>
    <xf numFmtId="43" fontId="3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3" fillId="11" borderId="48" xfId="0" applyFont="1" applyFill="1" applyBorder="1" applyAlignment="1">
      <alignment vertical="center"/>
    </xf>
    <xf numFmtId="0" fontId="3" fillId="11" borderId="49" xfId="0" applyFont="1" applyFill="1" applyBorder="1" applyAlignment="1">
      <alignment vertical="center"/>
    </xf>
    <xf numFmtId="164" fontId="3" fillId="11" borderId="48" xfId="1" applyNumberFormat="1" applyFill="1" applyBorder="1" applyAlignment="1">
      <alignment vertical="center"/>
    </xf>
    <xf numFmtId="164" fontId="3" fillId="11" borderId="50" xfId="1" applyNumberForma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3" fillId="11" borderId="51" xfId="0" applyFont="1" applyFill="1" applyBorder="1" applyAlignment="1">
      <alignment vertical="center"/>
    </xf>
    <xf numFmtId="0" fontId="3" fillId="11" borderId="52" xfId="0" applyFont="1" applyFill="1" applyBorder="1" applyAlignment="1">
      <alignment vertical="center"/>
    </xf>
    <xf numFmtId="164" fontId="3" fillId="11" borderId="51" xfId="1" applyNumberFormat="1" applyFill="1" applyBorder="1" applyAlignment="1">
      <alignment vertical="center"/>
    </xf>
    <xf numFmtId="164" fontId="3" fillId="11" borderId="53" xfId="1" applyNumberFormat="1" applyFill="1" applyBorder="1" applyAlignment="1">
      <alignment vertical="center"/>
    </xf>
    <xf numFmtId="164" fontId="9" fillId="11" borderId="45" xfId="1" applyNumberFormat="1" applyFont="1" applyFill="1" applyBorder="1" applyAlignment="1">
      <alignment vertical="center"/>
    </xf>
    <xf numFmtId="164" fontId="9" fillId="11" borderId="54" xfId="1" applyNumberFormat="1" applyFont="1" applyFill="1" applyBorder="1" applyAlignment="1">
      <alignment vertical="center"/>
    </xf>
    <xf numFmtId="164" fontId="9" fillId="11" borderId="44" xfId="1" applyNumberFormat="1" applyFont="1" applyFill="1" applyBorder="1" applyAlignment="1">
      <alignment vertical="center"/>
    </xf>
    <xf numFmtId="164" fontId="9" fillId="11" borderId="47" xfId="1" applyNumberFormat="1" applyFont="1" applyFill="1" applyBorder="1" applyAlignment="1">
      <alignment vertical="center"/>
    </xf>
    <xf numFmtId="0" fontId="3" fillId="11" borderId="55" xfId="0" applyFont="1" applyFill="1" applyBorder="1" applyAlignment="1">
      <alignment vertical="center"/>
    </xf>
    <xf numFmtId="0" fontId="3" fillId="11" borderId="56" xfId="0" applyFont="1" applyFill="1" applyBorder="1" applyAlignment="1">
      <alignment vertical="center"/>
    </xf>
    <xf numFmtId="164" fontId="3" fillId="11" borderId="55" xfId="1" applyNumberFormat="1" applyFill="1" applyBorder="1" applyAlignment="1">
      <alignment vertical="center"/>
    </xf>
    <xf numFmtId="164" fontId="3" fillId="11" borderId="36" xfId="1" applyNumberFormat="1" applyFill="1" applyBorder="1" applyAlignment="1">
      <alignment vertical="center"/>
    </xf>
    <xf numFmtId="0" fontId="9" fillId="11" borderId="57" xfId="0" applyFont="1" applyFill="1" applyBorder="1" applyAlignment="1">
      <alignment vertical="center"/>
    </xf>
    <xf numFmtId="0" fontId="9" fillId="11" borderId="58" xfId="0" applyFont="1" applyFill="1" applyBorder="1" applyAlignment="1">
      <alignment vertical="center"/>
    </xf>
    <xf numFmtId="164" fontId="9" fillId="11" borderId="59" xfId="1" applyNumberFormat="1" applyFont="1" applyFill="1" applyBorder="1" applyAlignment="1">
      <alignment vertical="center"/>
    </xf>
    <xf numFmtId="164" fontId="9" fillId="11" borderId="57" xfId="1" applyNumberFormat="1" applyFont="1" applyFill="1" applyBorder="1" applyAlignment="1">
      <alignment vertical="center"/>
    </xf>
    <xf numFmtId="164" fontId="9" fillId="11" borderId="15" xfId="1" applyNumberFormat="1" applyFont="1" applyFill="1" applyBorder="1" applyAlignment="1">
      <alignment vertical="center"/>
    </xf>
    <xf numFmtId="9" fontId="3" fillId="0" borderId="0" xfId="2" applyAlignment="1">
      <alignment vertical="center"/>
    </xf>
    <xf numFmtId="0" fontId="5" fillId="0" borderId="6" xfId="0" applyNumberFormat="1" applyFont="1" applyBorder="1" applyAlignment="1">
      <alignment horizontal="center"/>
    </xf>
    <xf numFmtId="164" fontId="11" fillId="3" borderId="10" xfId="1" applyNumberFormat="1" applyFont="1" applyFill="1" applyBorder="1" applyAlignment="1">
      <alignment horizontal="center" wrapText="1"/>
    </xf>
    <xf numFmtId="164" fontId="11" fillId="3" borderId="15" xfId="1" applyNumberFormat="1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</cellXfs>
  <cellStyles count="5">
    <cellStyle name="Comma" xfId="1" builtinId="3"/>
    <cellStyle name="Normal" xfId="0" builtinId="0"/>
    <cellStyle name="Normal 10" xfId="3"/>
    <cellStyle name="Percent" xfId="2" builtinId="5"/>
    <cellStyle name="Percent 10" xfId="4"/>
  </cellStyles>
  <dxfs count="101"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 patternType="solid">
          <bgColor rgb="FFFFFF00"/>
        </patternFill>
      </fill>
      <border>
        <left/>
        <right/>
        <top/>
        <bottom/>
      </border>
    </dxf>
    <dxf>
      <font>
        <b val="0"/>
        <i/>
        <color theme="1"/>
      </font>
      <fill>
        <patternFill>
          <bgColor theme="1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strike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  <border>
        <left/>
        <right/>
        <top/>
        <bottom/>
      </border>
    </dxf>
    <dxf>
      <font>
        <b val="0"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vechildrenusa.sharepoint.com/ANGOLA/PROJECT/LOP/AUG00L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C:/C:/M:/Documents%20and%20Settings/salvaleon/Local%20Settings/Temporary%20Internet%20Files/OLK8A/0%20USG%20&amp;%20Program%20Support/00%20U.S.A.I.D/SF272/FY2001/FRLC%20DEC-00%20for%20FY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hq\m\Documents%20and%20Settings\salvaleon\Local%20Settings\Temporary%20Internet%20Files\OLK8A\0%20USG%20&amp;%20Program%20Support\00%20U.S.A.I.D\SF272\FY2001\FRLC%20DEC-00%20for%20FY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vechildrenusa-my.sharepoint.com/Users/ojacob/AppData/Roaming/Microsoft/Excel/CPFF%20Spreadsheet_Read%20Liberia_2.09.17_for%20su305733461213367127/CPFF%20Spreadsheet_Read%20Liberia_2.09.17_for%20su((Unsaved-305733041601833543)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C:/C:/jktfile1/Users/Proposal%20Files%20for%20FY11/0281100.818_IDG%20Uganda%20Literacy%20and%20Health/Budget/0281100.818%20Excel%20Budget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man%20Zhokwo/Documents/33430%20Rural%20Resiliance/COVID%2019%20Payment/RRA/33430%20Coded%20Budget%20MCN%20KARFIN%20Cost%20Application%20Revised%20October%202019_FV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man%20Zhokwo/Documents/33358%20CIPP%20USAID/Budget/33358%20Coded%20Budget_MC%20CIPP%20Cost%20Application%20Part%202%20Detailed%20Budgets%202019-04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C:/C:/G:/Users/bnkameni/Downloads/Revised%20Allocation%20for%20Staff%20Payro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vechildrenusa-my.sharepoint.com/Users/geveleth/Documents/SharePoint/New%20Business%20Development%20-%20Tools%20an/Budget%20Template/SC%20Prime/05%20%20SC%20Prime%205%20Year%20Budget%20Template_Nov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DP%20Budget%20SC%20July%2027_v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C:/C:/M:/IDG-Info/Proposal%20Template%20Info/T&amp;M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C:/C:/G:/Users/bnkameni/Downloads/Allocation%20for%20Staff%20Payro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rocco%20Youth%20Budget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sovo%20KASS%20Budget%206.16-e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OP Budg vs XP"/>
      <sheetName val="DETAIL"/>
      <sheetName val="Other Angola Projects"/>
      <sheetName val="FSR Backup--Updated Quarterly"/>
      <sheetName val="Not In Use HERE FORWARD------&gt;&gt;"/>
      <sheetName val="na"/>
      <sheetName val="Bdgt-vs-XP by Yr-INTERNAL USE"/>
      <sheetName val="FY2000 LOP--INTERNAL USE"/>
      <sheetName val="AUG00LOP"/>
    </sheetNames>
    <sheetDataSet>
      <sheetData sheetId="0" refreshError="1"/>
      <sheetData sheetId="1"/>
      <sheetData sheetId="2"/>
      <sheetData sheetId="3"/>
      <sheetData sheetId="4" refreshError="1"/>
      <sheetData sheetId="5">
        <row r="12">
          <cell r="C12">
            <v>336243.09</v>
          </cell>
          <cell r="D12">
            <v>233466.5</v>
          </cell>
        </row>
        <row r="13">
          <cell r="C13">
            <v>26019.09</v>
          </cell>
          <cell r="D13">
            <v>18842.09</v>
          </cell>
        </row>
        <row r="14">
          <cell r="C14">
            <v>105100</v>
          </cell>
          <cell r="D14">
            <v>52921</v>
          </cell>
        </row>
        <row r="15">
          <cell r="C15">
            <v>90267</v>
          </cell>
          <cell r="D15">
            <v>86301.71</v>
          </cell>
        </row>
        <row r="16">
          <cell r="C16">
            <v>69569.13</v>
          </cell>
          <cell r="D16">
            <v>42265.15</v>
          </cell>
        </row>
      </sheetData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MS 272 (2)"/>
      <sheetName val="USA"/>
      <sheetName val="Central Grants"/>
      <sheetName val="Afghanistan"/>
      <sheetName val="Angola"/>
      <sheetName val="Bangladesh"/>
      <sheetName val="Bolivia"/>
      <sheetName val="Bosnia"/>
      <sheetName val="Burundi"/>
      <sheetName val="Cameroon"/>
      <sheetName val="CIS"/>
      <sheetName val="Croatia"/>
      <sheetName val="Dominicana"/>
      <sheetName val="Ecuador"/>
      <sheetName val="El Salvador"/>
      <sheetName val="Eritea"/>
      <sheetName val="Ethiopia"/>
      <sheetName val="Ghana"/>
      <sheetName val="Guatemala"/>
      <sheetName val="Haiti"/>
      <sheetName val="Honduras"/>
      <sheetName val="India"/>
      <sheetName val="Indonesia"/>
      <sheetName val="Kenya"/>
      <sheetName val="Kosovo"/>
      <sheetName val="Laos"/>
      <sheetName val="Macedonia"/>
      <sheetName val="Madagascar"/>
      <sheetName val="Malawi"/>
      <sheetName val="Mali"/>
      <sheetName val="Mozambique"/>
      <sheetName val="N.Korea"/>
      <sheetName val="Nepal"/>
      <sheetName val="Nicaragua"/>
      <sheetName val="Niger"/>
      <sheetName val="Peru"/>
      <sheetName val="Philippines"/>
      <sheetName val="Rwanda"/>
      <sheetName val="Sierra Leone"/>
      <sheetName val="Somalia"/>
      <sheetName val="Sudan"/>
      <sheetName val="CIS (2)"/>
      <sheetName val="Tanzania"/>
      <sheetName val="Togo"/>
      <sheetName val="Uganda"/>
      <sheetName val="W.Bank-Gaza"/>
      <sheetName val="Yugoslavia"/>
      <sheetName val="Zambia"/>
      <sheetName val="Zimbabwe"/>
      <sheetName val="Cambodia"/>
      <sheetName val="GR-11LINK"/>
      <sheetName val="East Timor"/>
      <sheetName val="Sheet2"/>
      <sheetName val="recon pms to 272wp"/>
      <sheetName val="form-2"/>
      <sheetName val="FORM"/>
      <sheetName val="Original"/>
      <sheetName val="Drop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MS 272 (2)"/>
      <sheetName val="USA"/>
      <sheetName val="Central Grants"/>
      <sheetName val="Afghanistan"/>
      <sheetName val="Angola"/>
      <sheetName val="Bangladesh"/>
      <sheetName val="Bolivia"/>
      <sheetName val="Bosnia"/>
      <sheetName val="Burundi"/>
      <sheetName val="Cameroon"/>
      <sheetName val="CIS"/>
      <sheetName val="Croatia"/>
      <sheetName val="Dominicana"/>
      <sheetName val="Ecuador"/>
      <sheetName val="El Salvador"/>
      <sheetName val="Eritea"/>
      <sheetName val="Ethiopia"/>
      <sheetName val="Ghana"/>
      <sheetName val="Guatemala"/>
      <sheetName val="Haiti"/>
      <sheetName val="Honduras"/>
      <sheetName val="India"/>
      <sheetName val="Indonesia"/>
      <sheetName val="Kenya"/>
      <sheetName val="Kosovo"/>
      <sheetName val="Laos"/>
      <sheetName val="Macedonia"/>
      <sheetName val="Madagascar"/>
      <sheetName val="Malawi"/>
      <sheetName val="Mali"/>
      <sheetName val="Mozambique"/>
      <sheetName val="N.Korea"/>
      <sheetName val="Nepal"/>
      <sheetName val="Nicaragua"/>
      <sheetName val="Niger"/>
      <sheetName val="Peru"/>
      <sheetName val="Philippines"/>
      <sheetName val="Rwanda"/>
      <sheetName val="Sierra Leone"/>
      <sheetName val="Somalia"/>
      <sheetName val="Sudan"/>
      <sheetName val="CIS (2)"/>
      <sheetName val="Tanzania"/>
      <sheetName val="Togo"/>
      <sheetName val="Uganda"/>
      <sheetName val="W.Bank-Gaza"/>
      <sheetName val="Yugoslavia"/>
      <sheetName val="Zambia"/>
      <sheetName val="Zimbabwe"/>
      <sheetName val="Cambodia"/>
      <sheetName val="GR-11LINK"/>
      <sheetName val="East Timor"/>
      <sheetName val="Sheet2"/>
      <sheetName val="recon pms to 272wp"/>
      <sheetName val="form-2"/>
      <sheetName val="FORM"/>
      <sheetName val="Original"/>
      <sheetName val="Dropdown"/>
      <sheetName val="GEC Cost Categories"/>
      <sheetName val="PMS_272_(2)1"/>
      <sheetName val="Central_Grants1"/>
      <sheetName val="El_Salvador1"/>
      <sheetName val="N_Korea1"/>
      <sheetName val="Sierra_Leone1"/>
      <sheetName val="CIS_(2)1"/>
      <sheetName val="W_Bank-Gaza1"/>
      <sheetName val="East_Timor1"/>
      <sheetName val="recon_pms_to_272wp1"/>
      <sheetName val="PMS_272_(2)"/>
      <sheetName val="Central_Grants"/>
      <sheetName val="El_Salvador"/>
      <sheetName val="N_Korea"/>
      <sheetName val="Sierra_Leone"/>
      <sheetName val="CIS_(2)"/>
      <sheetName val="W_Bank-Gaza"/>
      <sheetName val="East_Timor"/>
      <sheetName val="recon_pms_to_272wp"/>
      <sheetName val="PMS_272_(2)2"/>
      <sheetName val="Central_Grants2"/>
      <sheetName val="El_Salvador2"/>
      <sheetName val="N_Korea2"/>
      <sheetName val="Sierra_Leone2"/>
      <sheetName val="CIS_(2)2"/>
      <sheetName val="W_Bank-Gaza2"/>
      <sheetName val="East_Timor2"/>
      <sheetName val="recon_pms_to_272w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ameters"/>
      <sheetName val="Back of Envelope"/>
      <sheetName val="2. LOE"/>
      <sheetName val="1. Summary"/>
      <sheetName val="3. Main Detailed"/>
      <sheetName val="4. Travel"/>
      <sheetName val="5. Allowances"/>
      <sheetName val="6. EVF"/>
      <sheetName val="7. Training"/>
      <sheetName val="Cambridge"/>
      <sheetName val="STS CPFF budget"/>
      <sheetName val="STC Travel"/>
      <sheetName val="Save the Children_Budget"/>
      <sheetName val="Save Fringe.Allowances"/>
      <sheetName val="Save International Travel"/>
      <sheetName val="Save In Country Travel"/>
      <sheetName val="Save Program Activities"/>
      <sheetName val="Save DBA"/>
      <sheetName val="Save Assumptions"/>
      <sheetName val="8c. Sub #3 w T&amp;M Subk"/>
      <sheetName val="Subplan Goal Estimator"/>
      <sheetName val="Fee Matrix"/>
      <sheetName val="Unallowable Costs"/>
      <sheetName val="Profit Analysis"/>
    </sheetNames>
    <sheetDataSet>
      <sheetData sheetId="0"/>
      <sheetData sheetId="1">
        <row r="2">
          <cell r="B2" t="str">
            <v>Chemonics International Inc.</v>
          </cell>
        </row>
        <row r="3">
          <cell r="B3" t="str">
            <v>Read Liberia!</v>
          </cell>
        </row>
        <row r="7">
          <cell r="D7">
            <v>0.69540000000000002</v>
          </cell>
          <cell r="I7">
            <v>307.69230769230768</v>
          </cell>
        </row>
        <row r="8">
          <cell r="D8">
            <v>8.2900000000000001E-2</v>
          </cell>
          <cell r="I8">
            <v>307.69230769230768</v>
          </cell>
          <cell r="O8">
            <v>230</v>
          </cell>
        </row>
        <row r="9">
          <cell r="I9">
            <v>307.69230769230768</v>
          </cell>
        </row>
        <row r="10">
          <cell r="I10">
            <v>307.69230769230768</v>
          </cell>
        </row>
        <row r="11">
          <cell r="O11">
            <v>384.61538461538464</v>
          </cell>
        </row>
        <row r="12">
          <cell r="I12">
            <v>307.69230769230768</v>
          </cell>
          <cell r="O12">
            <v>538.46153846153845</v>
          </cell>
        </row>
        <row r="13">
          <cell r="I13">
            <v>307.69230769230768</v>
          </cell>
        </row>
        <row r="14">
          <cell r="D14">
            <v>0.65410000000000001</v>
          </cell>
          <cell r="I14">
            <v>307.69230769230768</v>
          </cell>
        </row>
        <row r="15">
          <cell r="D15">
            <v>0.58250000000000002</v>
          </cell>
        </row>
        <row r="16">
          <cell r="I16">
            <v>307.69230769230768</v>
          </cell>
        </row>
        <row r="17">
          <cell r="I17">
            <v>307.69230769230768</v>
          </cell>
          <cell r="O17">
            <v>115.38461538461539</v>
          </cell>
        </row>
        <row r="18">
          <cell r="D18">
            <v>0.04</v>
          </cell>
          <cell r="I18">
            <v>307.69230769230768</v>
          </cell>
        </row>
        <row r="21">
          <cell r="D21">
            <v>1.03</v>
          </cell>
          <cell r="O21">
            <v>115.38461538461539</v>
          </cell>
        </row>
        <row r="23">
          <cell r="I23">
            <v>115.38461538461539</v>
          </cell>
          <cell r="O23">
            <v>115.38461538461539</v>
          </cell>
        </row>
        <row r="24">
          <cell r="I24">
            <v>115.38461538461539</v>
          </cell>
        </row>
        <row r="25">
          <cell r="D25">
            <v>0.02</v>
          </cell>
          <cell r="I25">
            <v>76.92307692307692</v>
          </cell>
          <cell r="O25">
            <v>115.38461538461539</v>
          </cell>
        </row>
        <row r="26">
          <cell r="D26">
            <v>80</v>
          </cell>
        </row>
        <row r="27">
          <cell r="I27">
            <v>76.92307692307692</v>
          </cell>
        </row>
        <row r="28">
          <cell r="I28">
            <v>76.92307692307692</v>
          </cell>
          <cell r="O28">
            <v>115.38461538461539</v>
          </cell>
        </row>
        <row r="30">
          <cell r="I30">
            <v>115.38461538461539</v>
          </cell>
        </row>
        <row r="32">
          <cell r="O32">
            <v>115.38461538461539</v>
          </cell>
        </row>
        <row r="33">
          <cell r="O33">
            <v>115.38461538461539</v>
          </cell>
        </row>
        <row r="34">
          <cell r="I34">
            <v>35</v>
          </cell>
        </row>
        <row r="35">
          <cell r="O35">
            <v>192.30769230769232</v>
          </cell>
        </row>
        <row r="38">
          <cell r="D38">
            <v>300</v>
          </cell>
        </row>
        <row r="40">
          <cell r="D40">
            <v>50</v>
          </cell>
        </row>
        <row r="45">
          <cell r="O45">
            <v>96.15384615384616</v>
          </cell>
        </row>
        <row r="48">
          <cell r="D48">
            <v>12</v>
          </cell>
        </row>
        <row r="52">
          <cell r="D52">
            <v>1500</v>
          </cell>
          <cell r="O52">
            <v>96.15384615384616</v>
          </cell>
        </row>
        <row r="53">
          <cell r="D53">
            <v>1500</v>
          </cell>
          <cell r="O53">
            <v>96.15384615384616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or Summary"/>
      <sheetName val="Coded Detail Budget"/>
      <sheetName val="Narrative"/>
      <sheetName val="Travel Table"/>
      <sheetName val="Procurement Table"/>
      <sheetName val="Program Activity Tables"/>
      <sheetName val="SC Detail"/>
      <sheetName val="IFDC Detail"/>
      <sheetName val="Construction Table"/>
      <sheetName val="SF424"/>
      <sheetName val="SF424A"/>
      <sheetName val="Dimensions"/>
      <sheetName val="Speedkeys"/>
      <sheetName val="LIN Translation"/>
      <sheetName val="Dimension Attributes"/>
      <sheetName val="Budget JE"/>
      <sheetName val="GL Specs"/>
    </sheetNames>
    <sheetDataSet>
      <sheetData sheetId="0"/>
      <sheetData sheetId="1">
        <row r="3">
          <cell r="A3" t="str">
            <v>33430</v>
          </cell>
        </row>
        <row r="4">
          <cell r="A4" t="str">
            <v>23520</v>
          </cell>
        </row>
        <row r="5">
          <cell r="A5" t="str">
            <v>NG</v>
          </cell>
        </row>
        <row r="6">
          <cell r="A6" t="str">
            <v>01</v>
          </cell>
        </row>
        <row r="11">
          <cell r="A11" t="str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or Summary"/>
      <sheetName val="MC Detail Budget"/>
      <sheetName val="Narrative"/>
      <sheetName val="MC Program Activity Tables"/>
      <sheetName val="Travel Table"/>
      <sheetName val="Procurement Table"/>
      <sheetName val="Construction Table"/>
      <sheetName val="SF424"/>
      <sheetName val="SF424A"/>
      <sheetName val="PARE Detail Budget"/>
      <sheetName val="IMC Detail Budget"/>
      <sheetName val="ARDA Detail Budget"/>
      <sheetName val="SCDDD Detail Budget"/>
      <sheetName val="Dimensions"/>
      <sheetName val="Speedkeys"/>
      <sheetName val="LIN Translation"/>
      <sheetName val="Dimension Attributes"/>
      <sheetName val="Budget JE"/>
      <sheetName val="GL Specs"/>
    </sheetNames>
    <sheetDataSet>
      <sheetData sheetId="0"/>
      <sheetData sheetId="1">
        <row r="3">
          <cell r="A3" t="str">
            <v>33358</v>
          </cell>
        </row>
        <row r="4">
          <cell r="A4" t="str">
            <v>23520</v>
          </cell>
        </row>
        <row r="5">
          <cell r="A5" t="str">
            <v>NG</v>
          </cell>
        </row>
        <row r="6">
          <cell r="A6" t="str">
            <v>01</v>
          </cell>
        </row>
        <row r="7">
          <cell r="A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>
            <v>0</v>
          </cell>
        </row>
        <row r="7">
          <cell r="A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13th Month"/>
      <sheetName val="June"/>
      <sheetName val="July"/>
      <sheetName val="August "/>
      <sheetName val="September"/>
      <sheetName val="October "/>
      <sheetName val="November "/>
      <sheetName val="December "/>
      <sheetName val="January"/>
      <sheetName val="February 01"/>
      <sheetName val="March 01"/>
      <sheetName val="April 01"/>
      <sheetName val="Sheet2"/>
      <sheetName val="Sheet3"/>
    </sheetNames>
    <sheetDataSet>
      <sheetData sheetId="0" refreshError="1"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F424"/>
      <sheetName val="SF424-A"/>
      <sheetName val="Summary"/>
      <sheetName val="Budget Line Item"/>
      <sheetName val="Budget Narrative Tables"/>
      <sheetName val="Program Activities"/>
      <sheetName val="Parameters"/>
      <sheetName val="Fringe Benefits and Allowances"/>
      <sheetName val="Equipment and Supplies"/>
    </sheetNames>
    <sheetDataSet>
      <sheetData sheetId="0"/>
      <sheetData sheetId="1"/>
      <sheetData sheetId="2"/>
      <sheetData sheetId="3">
        <row r="2">
          <cell r="B2" t="str">
            <v>Donor Name</v>
          </cell>
        </row>
      </sheetData>
      <sheetData sheetId="4">
        <row r="2">
          <cell r="G2">
            <v>1.05</v>
          </cell>
        </row>
      </sheetData>
      <sheetData sheetId="5"/>
      <sheetData sheetId="6"/>
      <sheetData sheetId="7">
        <row r="44">
          <cell r="B44">
            <v>0</v>
          </cell>
        </row>
      </sheetData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Program Details"/>
      <sheetName val="Cost Reference"/>
    </sheetNames>
    <sheetDataSet>
      <sheetData sheetId="0" refreshError="1"/>
      <sheetData sheetId="1" refreshError="1">
        <row r="3">
          <cell r="I3">
            <v>1</v>
          </cell>
          <cell r="J3">
            <v>1.05</v>
          </cell>
          <cell r="L3">
            <v>1.1025</v>
          </cell>
          <cell r="N3">
            <v>1.1576250000000001</v>
          </cell>
          <cell r="P3">
            <v>1.2155062500000002</v>
          </cell>
        </row>
        <row r="4">
          <cell r="I4">
            <v>1</v>
          </cell>
          <cell r="J4">
            <v>1.05</v>
          </cell>
          <cell r="L4">
            <v>1.1025</v>
          </cell>
          <cell r="N4">
            <v>1.1576250000000001</v>
          </cell>
          <cell r="P4">
            <v>1.2155062500000002</v>
          </cell>
        </row>
        <row r="5">
          <cell r="I5">
            <v>1</v>
          </cell>
          <cell r="J5">
            <v>1.03</v>
          </cell>
          <cell r="L5">
            <v>1.0609</v>
          </cell>
          <cell r="N5">
            <v>1.092727</v>
          </cell>
          <cell r="P5">
            <v>1.1255088100000001</v>
          </cell>
        </row>
        <row r="6">
          <cell r="I6">
            <v>1</v>
          </cell>
          <cell r="J6">
            <v>1.03</v>
          </cell>
          <cell r="L6">
            <v>1.0609</v>
          </cell>
          <cell r="N6">
            <v>1.092727</v>
          </cell>
          <cell r="P6">
            <v>1.1255088100000001</v>
          </cell>
        </row>
        <row r="7">
          <cell r="I7">
            <v>1</v>
          </cell>
          <cell r="J7">
            <v>1.03</v>
          </cell>
          <cell r="L7">
            <v>1.0609</v>
          </cell>
          <cell r="N7">
            <v>1.092727</v>
          </cell>
          <cell r="P7">
            <v>1.1255088100000001</v>
          </cell>
        </row>
        <row r="8">
          <cell r="C8">
            <v>13000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F"/>
      <sheetName val="Rates"/>
      <sheetName val="ASI"/>
      <sheetName val="Pricing"/>
      <sheetName val="Units"/>
      <sheetName val="Loaded"/>
      <sheetName val="Summary"/>
      <sheetName val="PL Table"/>
      <sheetName val="Task Summary"/>
      <sheetName val="DL Table"/>
      <sheetName val="Task Detail"/>
      <sheetName val="Travel"/>
      <sheetName val="T&amp;M Sum Client"/>
      <sheetName val="T&amp;M Sum RTI"/>
      <sheetName val="T&amp;M Labor Client"/>
      <sheetName val="T&amp;M Labor RTI"/>
      <sheetName val="PL_Table"/>
      <sheetName val="Task_Summary"/>
      <sheetName val="DL_Table"/>
      <sheetName val="Task_Detail"/>
      <sheetName val="T&amp;M_Sum_Client"/>
      <sheetName val="T&amp;M_Sum_RTI"/>
      <sheetName val="T&amp;M_Labor_Client"/>
      <sheetName val="T&amp;M_Labor_RTI"/>
      <sheetName val="PL_Table1"/>
      <sheetName val="Task_Summary1"/>
      <sheetName val="DL_Table1"/>
      <sheetName val="Task_Detail1"/>
      <sheetName val="T&amp;M_Sum_Client1"/>
      <sheetName val="T&amp;M_Sum_RTI1"/>
      <sheetName val="T&amp;M_Labor_Client1"/>
      <sheetName val="T&amp;M_Labor_RTI1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0.47499999999999998</v>
          </cell>
        </row>
        <row r="6">
          <cell r="C6">
            <v>0.55000000000000004</v>
          </cell>
        </row>
        <row r="10">
          <cell r="C10">
            <v>0.47499999999999998</v>
          </cell>
        </row>
        <row r="11">
          <cell r="C11">
            <v>0.55000000000000004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13th Month"/>
      <sheetName val="June"/>
      <sheetName val="July"/>
      <sheetName val="August "/>
      <sheetName val="September"/>
      <sheetName val="Sheet2"/>
      <sheetName val="Sheet3"/>
    </sheetNames>
    <sheetDataSet>
      <sheetData sheetId="0" refreshError="1"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424"/>
      <sheetName val="SF424-A"/>
      <sheetName val="SUMMARY"/>
      <sheetName val="DETAIL"/>
      <sheetName val="Grants.gov Summary"/>
      <sheetName val="AED DETAILED BUDGET"/>
    </sheetNames>
    <sheetDataSet>
      <sheetData sheetId="0"/>
      <sheetData sheetId="1"/>
      <sheetData sheetId="2"/>
      <sheetData sheetId="3">
        <row r="2">
          <cell r="R2">
            <v>7.7409999999999997</v>
          </cell>
        </row>
      </sheetData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D SUMMARY BUDGET"/>
      <sheetName val="AED DETAILED BUDGET"/>
      <sheetName val="AED EQUIPMENT SCHEDULE"/>
      <sheetName val="KEC"/>
      <sheetName val="DETAIL"/>
    </sheetNames>
    <sheetDataSet>
      <sheetData sheetId="0" refreshError="1"/>
      <sheetData sheetId="1" refreshError="1">
        <row r="3">
          <cell r="L3">
            <v>1.1576250000000001</v>
          </cell>
          <cell r="N3">
            <v>1.2155062500000002</v>
          </cell>
        </row>
        <row r="5">
          <cell r="H5">
            <v>1.05</v>
          </cell>
        </row>
        <row r="6">
          <cell r="H6">
            <v>1.03</v>
          </cell>
          <cell r="J6">
            <v>1.0609</v>
          </cell>
          <cell r="L6">
            <v>1.092727</v>
          </cell>
          <cell r="N6">
            <v>1.1255088100000001</v>
          </cell>
        </row>
        <row r="7">
          <cell r="H7">
            <v>1.03</v>
          </cell>
          <cell r="J7">
            <v>1.0609</v>
          </cell>
          <cell r="L7">
            <v>1.092727</v>
          </cell>
          <cell r="N7">
            <v>1.1255088100000001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22"/>
  <sheetViews>
    <sheetView zoomScale="80" zoomScaleNormal="80" workbookViewId="0">
      <selection activeCell="C8" sqref="C8"/>
    </sheetView>
  </sheetViews>
  <sheetFormatPr defaultColWidth="8.7109375" defaultRowHeight="12.75" x14ac:dyDescent="0.2"/>
  <cols>
    <col min="1" max="1" width="2.7109375" customWidth="1"/>
    <col min="2" max="2" width="23.140625" customWidth="1"/>
    <col min="3" max="7" width="12.7109375" style="318" customWidth="1"/>
    <col min="8" max="8" width="2.7109375" style="318" customWidth="1"/>
    <col min="9" max="9" width="12.7109375" style="318" customWidth="1"/>
    <col min="10" max="10" width="12.140625" bestFit="1" customWidth="1"/>
    <col min="11" max="11" width="25.7109375" customWidth="1"/>
    <col min="13" max="13" width="11.42578125" bestFit="1" customWidth="1"/>
    <col min="14" max="14" width="12.140625" bestFit="1" customWidth="1"/>
  </cols>
  <sheetData>
    <row r="1" spans="1:14" ht="15" x14ac:dyDescent="0.25">
      <c r="A1" s="2"/>
      <c r="B1" s="2"/>
    </row>
    <row r="2" spans="1:14" ht="15" x14ac:dyDescent="0.25">
      <c r="B2" s="2"/>
      <c r="D2" s="319" t="s">
        <v>164</v>
      </c>
      <c r="E2"/>
      <c r="F2"/>
      <c r="G2"/>
      <c r="H2"/>
      <c r="I2"/>
    </row>
    <row r="3" spans="1:14" ht="15" x14ac:dyDescent="0.25">
      <c r="B3" s="2"/>
      <c r="D3" s="320" t="s">
        <v>165</v>
      </c>
      <c r="E3"/>
      <c r="F3"/>
      <c r="G3"/>
      <c r="H3"/>
      <c r="I3"/>
    </row>
    <row r="4" spans="1:14" ht="15" x14ac:dyDescent="0.25">
      <c r="B4" s="2"/>
      <c r="C4" s="320"/>
      <c r="D4"/>
      <c r="E4"/>
      <c r="F4"/>
      <c r="G4"/>
      <c r="H4"/>
      <c r="I4"/>
    </row>
    <row r="5" spans="1:14" ht="15" x14ac:dyDescent="0.25">
      <c r="B5" s="321" t="s">
        <v>166</v>
      </c>
      <c r="C5" s="4" t="s">
        <v>1</v>
      </c>
      <c r="D5"/>
      <c r="E5"/>
      <c r="F5"/>
      <c r="G5"/>
      <c r="H5"/>
      <c r="I5"/>
    </row>
    <row r="6" spans="1:14" ht="15" x14ac:dyDescent="0.25">
      <c r="B6" s="321" t="s">
        <v>167</v>
      </c>
      <c r="C6" s="4" t="s">
        <v>4</v>
      </c>
      <c r="D6"/>
      <c r="E6"/>
      <c r="F6"/>
      <c r="G6"/>
      <c r="H6"/>
      <c r="I6"/>
    </row>
    <row r="7" spans="1:14" ht="15" x14ac:dyDescent="0.25">
      <c r="B7" s="321" t="s">
        <v>168</v>
      </c>
      <c r="C7" s="4" t="s">
        <v>8</v>
      </c>
      <c r="D7"/>
      <c r="E7"/>
      <c r="F7"/>
      <c r="G7"/>
      <c r="H7"/>
      <c r="I7"/>
    </row>
    <row r="8" spans="1:14" ht="15" x14ac:dyDescent="0.25">
      <c r="B8" s="321" t="s">
        <v>169</v>
      </c>
      <c r="C8" s="4"/>
      <c r="D8"/>
      <c r="E8"/>
      <c r="F8"/>
      <c r="G8"/>
      <c r="H8"/>
      <c r="I8"/>
    </row>
    <row r="9" spans="1:14" x14ac:dyDescent="0.2">
      <c r="D9"/>
      <c r="E9"/>
      <c r="F9"/>
      <c r="G9"/>
      <c r="H9"/>
      <c r="I9"/>
    </row>
    <row r="10" spans="1:14" ht="13.5" thickBot="1" x14ac:dyDescent="0.25">
      <c r="B10" s="78"/>
    </row>
    <row r="11" spans="1:14" ht="28.5" customHeight="1" thickBot="1" x14ac:dyDescent="0.25">
      <c r="A11" s="322" t="s">
        <v>170</v>
      </c>
      <c r="B11" s="323"/>
      <c r="C11" s="324" t="s">
        <v>17</v>
      </c>
      <c r="D11" s="324" t="s">
        <v>18</v>
      </c>
      <c r="E11" s="324" t="s">
        <v>19</v>
      </c>
      <c r="F11" s="324" t="s">
        <v>20</v>
      </c>
      <c r="G11" s="325" t="s">
        <v>21</v>
      </c>
      <c r="H11" s="326"/>
      <c r="I11" s="325" t="s">
        <v>171</v>
      </c>
    </row>
    <row r="12" spans="1:14" s="334" customFormat="1" ht="20.25" customHeight="1" x14ac:dyDescent="0.2">
      <c r="A12" s="327" t="s">
        <v>172</v>
      </c>
      <c r="B12" s="328" t="s">
        <v>173</v>
      </c>
      <c r="C12" s="329">
        <f>'NGO Name Detail Budget'!S96</f>
        <v>8</v>
      </c>
      <c r="D12" s="329">
        <f>'NGO Name Detail Budget'!X96</f>
        <v>9</v>
      </c>
      <c r="E12" s="329">
        <f>'NGO Name Detail Budget'!AC96</f>
        <v>9</v>
      </c>
      <c r="F12" s="329">
        <f>'NGO Name Detail Budget'!AH96</f>
        <v>9</v>
      </c>
      <c r="G12" s="329">
        <f>'NGO Name Detail Budget'!AM96</f>
        <v>9</v>
      </c>
      <c r="H12" s="330"/>
      <c r="I12" s="331">
        <f t="shared" ref="I12:I16" si="0">C12+D12+E12+F12+G12</f>
        <v>44</v>
      </c>
      <c r="J12" s="332"/>
      <c r="K12" s="333"/>
      <c r="M12" s="335"/>
    </row>
    <row r="13" spans="1:14" s="334" customFormat="1" ht="20.25" customHeight="1" x14ac:dyDescent="0.2">
      <c r="A13" s="336" t="s">
        <v>187</v>
      </c>
      <c r="B13" s="337" t="s">
        <v>175</v>
      </c>
      <c r="C13" s="338">
        <f>'NGO Name Detail Budget'!S122</f>
        <v>65</v>
      </c>
      <c r="D13" s="338">
        <f>'NGO Name Detail Budget'!X122</f>
        <v>180</v>
      </c>
      <c r="E13" s="338">
        <f>'NGO Name Detail Budget'!AC122</f>
        <v>180</v>
      </c>
      <c r="F13" s="338">
        <f>'NGO Name Detail Budget'!AH122</f>
        <v>180</v>
      </c>
      <c r="G13" s="338">
        <f>'NGO Name Detail Budget'!AM122</f>
        <v>180</v>
      </c>
      <c r="H13" s="330"/>
      <c r="I13" s="339">
        <f t="shared" si="0"/>
        <v>785</v>
      </c>
      <c r="J13" s="332"/>
      <c r="K13" s="333"/>
      <c r="M13" s="335"/>
      <c r="N13" s="340"/>
    </row>
    <row r="14" spans="1:14" s="334" customFormat="1" ht="20.25" customHeight="1" x14ac:dyDescent="0.2">
      <c r="A14" s="336" t="s">
        <v>174</v>
      </c>
      <c r="B14" s="337" t="s">
        <v>176</v>
      </c>
      <c r="C14" s="338">
        <f>'NGO Name Detail Budget'!S160</f>
        <v>65</v>
      </c>
      <c r="D14" s="338">
        <f>'NGO Name Detail Budget'!X160</f>
        <v>12</v>
      </c>
      <c r="E14" s="338">
        <f>'NGO Name Detail Budget'!AC160</f>
        <v>12</v>
      </c>
      <c r="F14" s="338">
        <f>'NGO Name Detail Budget'!AH160</f>
        <v>12</v>
      </c>
      <c r="G14" s="338">
        <f>'NGO Name Detail Budget'!AM160</f>
        <v>12</v>
      </c>
      <c r="H14" s="330"/>
      <c r="I14" s="339">
        <f t="shared" si="0"/>
        <v>113</v>
      </c>
      <c r="J14" s="332"/>
      <c r="K14" s="333"/>
    </row>
    <row r="15" spans="1:14" s="334" customFormat="1" ht="20.25" customHeight="1" x14ac:dyDescent="0.2">
      <c r="A15" s="336" t="s">
        <v>177</v>
      </c>
      <c r="B15" s="337" t="s">
        <v>178</v>
      </c>
      <c r="C15" s="338">
        <f>'NGO Name Detail Budget'!S226</f>
        <v>30</v>
      </c>
      <c r="D15" s="338">
        <f>'NGO Name Detail Budget'!X226</f>
        <v>9</v>
      </c>
      <c r="E15" s="338">
        <f>'NGO Name Detail Budget'!AC226</f>
        <v>9</v>
      </c>
      <c r="F15" s="338">
        <f>'NGO Name Detail Budget'!AH226</f>
        <v>9</v>
      </c>
      <c r="G15" s="338">
        <f>'NGO Name Detail Budget'!AM226</f>
        <v>0</v>
      </c>
      <c r="H15" s="330"/>
      <c r="I15" s="339">
        <f t="shared" si="0"/>
        <v>57</v>
      </c>
      <c r="J15" s="332"/>
      <c r="K15" s="333"/>
    </row>
    <row r="16" spans="1:14" s="334" customFormat="1" ht="20.25" customHeight="1" thickBot="1" x14ac:dyDescent="0.25">
      <c r="A16" s="341" t="s">
        <v>179</v>
      </c>
      <c r="B16" s="342" t="s">
        <v>180</v>
      </c>
      <c r="C16" s="343">
        <f>'NGO Name Detail Budget'!S344</f>
        <v>8</v>
      </c>
      <c r="D16" s="343">
        <f>'NGO Name Detail Budget'!X344</f>
        <v>9</v>
      </c>
      <c r="E16" s="343">
        <f>'NGO Name Detail Budget'!AC344</f>
        <v>9</v>
      </c>
      <c r="F16" s="343">
        <f>'NGO Name Detail Budget'!AH344</f>
        <v>9</v>
      </c>
      <c r="G16" s="343">
        <f>'NGO Name Detail Budget'!AM344</f>
        <v>9</v>
      </c>
      <c r="H16" s="330"/>
      <c r="I16" s="344">
        <f t="shared" si="0"/>
        <v>44</v>
      </c>
      <c r="J16" s="332"/>
      <c r="K16" s="333"/>
    </row>
    <row r="17" spans="1:11" s="334" customFormat="1" ht="20.25" customHeight="1" x14ac:dyDescent="0.2">
      <c r="A17" s="327" t="s">
        <v>181</v>
      </c>
      <c r="B17" s="328" t="s">
        <v>182</v>
      </c>
      <c r="C17" s="345">
        <f>SUM(C12:C16)</f>
        <v>176</v>
      </c>
      <c r="D17" s="345">
        <f>SUM(D12:D16)</f>
        <v>219</v>
      </c>
      <c r="E17" s="346">
        <f>SUM(E12:E16)</f>
        <v>219</v>
      </c>
      <c r="F17" s="345">
        <f>SUM(F12:F16)</f>
        <v>219</v>
      </c>
      <c r="G17" s="345">
        <f>SUM(G12:G16)</f>
        <v>210</v>
      </c>
      <c r="H17" s="347"/>
      <c r="I17" s="348">
        <f>SUM(I12:I16)</f>
        <v>1043</v>
      </c>
      <c r="J17" s="332"/>
    </row>
    <row r="18" spans="1:11" s="334" customFormat="1" ht="20.25" customHeight="1" thickBot="1" x14ac:dyDescent="0.25">
      <c r="A18" s="349" t="s">
        <v>183</v>
      </c>
      <c r="B18" s="350" t="s">
        <v>184</v>
      </c>
      <c r="C18" s="351">
        <f>'NGO Name Detail Budget'!S349</f>
        <v>0</v>
      </c>
      <c r="D18" s="351">
        <f>'NGO Name Detail Budget'!X349</f>
        <v>0</v>
      </c>
      <c r="E18" s="351">
        <f>'NGO Name Detail Budget'!AC349</f>
        <v>0</v>
      </c>
      <c r="F18" s="351">
        <f>'NGO Name Detail Budget'!AH349</f>
        <v>0</v>
      </c>
      <c r="G18" s="351">
        <f>'NGO Name Detail Budget'!AM349</f>
        <v>0</v>
      </c>
      <c r="H18" s="330"/>
      <c r="I18" s="352">
        <f>C18+D18+E18+F18+G18</f>
        <v>0</v>
      </c>
      <c r="J18" s="332"/>
    </row>
    <row r="19" spans="1:11" s="334" customFormat="1" ht="20.25" customHeight="1" thickBot="1" x14ac:dyDescent="0.25">
      <c r="A19" s="353" t="s">
        <v>185</v>
      </c>
      <c r="B19" s="354" t="s">
        <v>186</v>
      </c>
      <c r="C19" s="355">
        <f t="shared" ref="C19:I19" si="1">SUM(C17:C18)</f>
        <v>176</v>
      </c>
      <c r="D19" s="356">
        <f t="shared" si="1"/>
        <v>219</v>
      </c>
      <c r="E19" s="355">
        <f t="shared" si="1"/>
        <v>219</v>
      </c>
      <c r="F19" s="356">
        <f t="shared" si="1"/>
        <v>219</v>
      </c>
      <c r="G19" s="356">
        <f t="shared" si="1"/>
        <v>210</v>
      </c>
      <c r="H19" s="347"/>
      <c r="I19" s="357">
        <f t="shared" si="1"/>
        <v>1043</v>
      </c>
      <c r="J19" s="358"/>
    </row>
    <row r="20" spans="1:11" x14ac:dyDescent="0.2">
      <c r="K20" s="334"/>
    </row>
    <row r="21" spans="1:11" x14ac:dyDescent="0.2">
      <c r="C21" s="318" t="str">
        <f>IF(SUM(C12:C17)/2+(C17+C18-C19)=C17," ","Doesn't Foot")</f>
        <v xml:space="preserve"> </v>
      </c>
      <c r="D21" s="318" t="str">
        <f>IF(SUM(D12:D17)/2+(D17+D18-D19)=D17," ","Doesn't Foot")</f>
        <v xml:space="preserve"> </v>
      </c>
      <c r="E21" s="318" t="str">
        <f>IF(SUM(E12:E17)/2+(E17+E18-E19)=E17," ","Doesn't Foot")</f>
        <v xml:space="preserve"> </v>
      </c>
      <c r="F21" s="318" t="str">
        <f>IF(SUM(F12:F17)/2+(F17+F18-F19)=F17," ","Doesn't Foot")</f>
        <v xml:space="preserve"> </v>
      </c>
      <c r="G21" s="318" t="str">
        <f>IF(SUM(G12:G17)/2+(G17+G18-G19)=G17," ","Doesn't Foot")</f>
        <v xml:space="preserve"> </v>
      </c>
      <c r="I21" s="318" t="str">
        <f>IF(SUM(I12:I17)/2+(I17+I18-I19)=I17," ","Doesn't Foot")</f>
        <v xml:space="preserve"> </v>
      </c>
    </row>
    <row r="22" spans="1:11" ht="5.25" customHeight="1" x14ac:dyDescent="0.2"/>
  </sheetData>
  <sheetProtection formatColumns="0" selectLockedCells="1"/>
  <conditionalFormatting sqref="J12:J19">
    <cfRule type="cellIs" dxfId="100" priority="3" stopIfTrue="1" operator="equal">
      <formula>"Doesn't Foot"</formula>
    </cfRule>
  </conditionalFormatting>
  <conditionalFormatting sqref="K12:K16">
    <cfRule type="cellIs" dxfId="99" priority="4" stopIfTrue="1" operator="equal">
      <formula>"Doesn't Tie to Detail Sheet"</formula>
    </cfRule>
  </conditionalFormatting>
  <conditionalFormatting sqref="C21:I22">
    <cfRule type="cellIs" dxfId="98" priority="5" stopIfTrue="1" operator="equal">
      <formula>"Doesn't Foot"</formula>
    </cfRule>
  </conditionalFormatting>
  <conditionalFormatting sqref="C5:C7">
    <cfRule type="containsBlanks" dxfId="97" priority="1" stopIfTrue="1">
      <formula>LEN(TRIM(C5))=0</formula>
    </cfRule>
  </conditionalFormatting>
  <pageMargins left="0.75" right="0.75" top="1" bottom="1" header="0.5" footer="0.5"/>
  <pageSetup scale="87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7"/>
  <sheetViews>
    <sheetView tabSelected="1" topLeftCell="J10" zoomScale="70" zoomScaleNormal="70" workbookViewId="0">
      <selection activeCell="O301" sqref="O301"/>
    </sheetView>
  </sheetViews>
  <sheetFormatPr defaultRowHeight="12.75" outlineLevelRow="1" x14ac:dyDescent="0.2"/>
  <cols>
    <col min="1" max="1" width="14.7109375" style="1" hidden="1" customWidth="1"/>
    <col min="2" max="2" width="12.5703125" style="1" hidden="1" customWidth="1"/>
    <col min="3" max="3" width="11.5703125" style="1" hidden="1" customWidth="1"/>
    <col min="4" max="4" width="12.7109375" style="1" hidden="1" customWidth="1"/>
    <col min="5" max="5" width="14.5703125" style="1" hidden="1" customWidth="1"/>
    <col min="6" max="6" width="9" style="1" hidden="1" customWidth="1"/>
    <col min="7" max="7" width="9.7109375" style="1" hidden="1" customWidth="1"/>
    <col min="8" max="8" width="10.7109375" style="1" hidden="1" customWidth="1"/>
    <col min="9" max="9" width="7.42578125" style="1" hidden="1" customWidth="1"/>
    <col min="10" max="10" width="4.5703125" customWidth="1"/>
    <col min="11" max="11" width="36.5703125" style="18" customWidth="1"/>
    <col min="12" max="13" width="9" hidden="1" customWidth="1"/>
    <col min="14" max="14" width="17.28515625" bestFit="1" customWidth="1"/>
    <col min="15" max="15" width="7.5703125" customWidth="1"/>
    <col min="16" max="16" width="10" customWidth="1"/>
    <col min="17" max="17" width="13.140625" customWidth="1"/>
    <col min="18" max="18" width="10.7109375" style="5" bestFit="1" customWidth="1"/>
    <col min="19" max="19" width="12.5703125" style="5" customWidth="1"/>
    <col min="20" max="20" width="8.85546875" style="5"/>
    <col min="21" max="22" width="7.5703125" customWidth="1"/>
    <col min="23" max="23" width="10.7109375" style="5" customWidth="1"/>
    <col min="24" max="24" width="12.5703125" style="5" customWidth="1"/>
    <col min="25" max="25" width="8.85546875" style="5"/>
    <col min="26" max="26" width="10.42578125" customWidth="1"/>
    <col min="27" max="27" width="10" customWidth="1"/>
    <col min="28" max="28" width="10.7109375" style="5" customWidth="1"/>
    <col min="29" max="29" width="12.5703125" style="5" customWidth="1"/>
    <col min="30" max="30" width="8.85546875" style="5"/>
    <col min="31" max="31" width="10" customWidth="1"/>
    <col min="32" max="32" width="7.5703125" customWidth="1"/>
    <col min="33" max="33" width="10.7109375" style="5" customWidth="1"/>
    <col min="34" max="34" width="12.5703125" style="5" customWidth="1"/>
    <col min="35" max="35" width="8.85546875" style="5"/>
    <col min="36" max="37" width="7.5703125" customWidth="1"/>
    <col min="38" max="38" width="10.7109375" style="5" customWidth="1"/>
    <col min="39" max="39" width="12.5703125" style="5" customWidth="1"/>
    <col min="40" max="40" width="14.42578125" style="5" customWidth="1"/>
    <col min="41" max="41" width="11.5703125" customWidth="1"/>
  </cols>
  <sheetData>
    <row r="1" spans="1:42" ht="15" outlineLevel="1" x14ac:dyDescent="0.25">
      <c r="J1" s="2"/>
      <c r="K1" s="3"/>
      <c r="N1" s="2" t="s">
        <v>0</v>
      </c>
      <c r="O1" s="4" t="s">
        <v>1</v>
      </c>
      <c r="P1" s="5"/>
      <c r="Q1" s="5"/>
      <c r="U1" s="6"/>
      <c r="V1" s="7"/>
      <c r="W1" s="7"/>
      <c r="X1" s="8"/>
    </row>
    <row r="2" spans="1:42" ht="26.25" outlineLevel="1" x14ac:dyDescent="0.4">
      <c r="A2" s="9" t="s">
        <v>2</v>
      </c>
      <c r="K2" s="10" t="s">
        <v>160</v>
      </c>
      <c r="N2" s="2" t="s">
        <v>3</v>
      </c>
      <c r="O2" s="4" t="s">
        <v>4</v>
      </c>
      <c r="P2" s="5"/>
      <c r="Q2" s="5"/>
      <c r="U2" s="8"/>
      <c r="V2" s="7"/>
      <c r="W2" s="7"/>
      <c r="X2" s="8"/>
      <c r="Z2" s="11" t="s">
        <v>5</v>
      </c>
      <c r="AA2" s="12"/>
    </row>
    <row r="3" spans="1:42" ht="15" outlineLevel="1" x14ac:dyDescent="0.25">
      <c r="A3" s="13"/>
      <c r="B3" s="14" t="s">
        <v>6</v>
      </c>
      <c r="K3" s="3"/>
      <c r="N3" s="2" t="s">
        <v>7</v>
      </c>
      <c r="O3" s="4" t="s">
        <v>8</v>
      </c>
      <c r="P3" s="5"/>
      <c r="Q3" s="5"/>
      <c r="U3" s="8"/>
      <c r="V3" s="7"/>
      <c r="W3" s="7"/>
      <c r="X3" s="8"/>
      <c r="Z3" s="15" t="s">
        <v>9</v>
      </c>
      <c r="AA3" s="16" t="s">
        <v>10</v>
      </c>
      <c r="AE3" s="5"/>
    </row>
    <row r="4" spans="1:42" ht="15" outlineLevel="1" x14ac:dyDescent="0.25">
      <c r="A4" s="13"/>
      <c r="B4" s="14" t="s">
        <v>11</v>
      </c>
      <c r="K4" s="3"/>
      <c r="N4" s="2" t="s">
        <v>12</v>
      </c>
      <c r="O4" s="4"/>
      <c r="P4" s="5"/>
      <c r="Q4" s="5"/>
      <c r="U4" s="7"/>
      <c r="V4" s="7"/>
      <c r="W4" s="7"/>
      <c r="X4" s="8"/>
      <c r="Z4" s="15" t="s">
        <v>13</v>
      </c>
      <c r="AA4" s="17">
        <v>387.5</v>
      </c>
    </row>
    <row r="5" spans="1:42" outlineLevel="1" x14ac:dyDescent="0.2">
      <c r="A5" s="13"/>
      <c r="B5" s="14" t="s">
        <v>14</v>
      </c>
      <c r="K5" s="3"/>
      <c r="U5" s="8"/>
      <c r="V5" s="8"/>
      <c r="W5" s="7"/>
      <c r="X5" s="8"/>
      <c r="Z5" s="5"/>
      <c r="AA5" s="5"/>
      <c r="AB5"/>
      <c r="AC5"/>
      <c r="AE5" s="5"/>
      <c r="AF5" s="5"/>
      <c r="AG5"/>
      <c r="AH5"/>
      <c r="AJ5" s="5"/>
      <c r="AK5" s="5"/>
      <c r="AL5"/>
      <c r="AM5"/>
      <c r="AO5" s="5"/>
      <c r="AP5" s="5"/>
    </row>
    <row r="6" spans="1:42" ht="13.5" outlineLevel="1" thickBot="1" x14ac:dyDescent="0.25">
      <c r="A6" s="13"/>
      <c r="B6" s="14" t="s">
        <v>15</v>
      </c>
      <c r="T6"/>
      <c r="W6"/>
      <c r="Y6"/>
      <c r="AD6"/>
      <c r="AI6"/>
    </row>
    <row r="7" spans="1:42" ht="13.5" thickBot="1" x14ac:dyDescent="0.25">
      <c r="A7" s="13"/>
      <c r="B7" s="14" t="s">
        <v>16</v>
      </c>
      <c r="M7" s="19"/>
      <c r="N7" s="362" t="s">
        <v>17</v>
      </c>
      <c r="O7" s="363"/>
      <c r="P7" s="363"/>
      <c r="Q7" s="363"/>
      <c r="R7" s="363"/>
      <c r="S7" s="364"/>
      <c r="T7" s="362" t="s">
        <v>18</v>
      </c>
      <c r="U7" s="363"/>
      <c r="V7" s="363"/>
      <c r="W7" s="363"/>
      <c r="X7" s="363"/>
      <c r="Y7" s="362" t="s">
        <v>19</v>
      </c>
      <c r="Z7" s="363"/>
      <c r="AA7" s="363"/>
      <c r="AB7" s="363"/>
      <c r="AC7" s="363"/>
      <c r="AD7" s="362" t="s">
        <v>20</v>
      </c>
      <c r="AE7" s="363"/>
      <c r="AF7" s="363"/>
      <c r="AG7" s="363"/>
      <c r="AH7" s="363"/>
      <c r="AI7" s="362" t="s">
        <v>21</v>
      </c>
      <c r="AJ7" s="363"/>
      <c r="AK7" s="363"/>
      <c r="AL7" s="363"/>
      <c r="AM7" s="363"/>
    </row>
    <row r="8" spans="1:42" s="21" customFormat="1" ht="13.9" customHeight="1" thickBot="1" x14ac:dyDescent="0.25">
      <c r="A8" s="359"/>
      <c r="B8" s="359"/>
      <c r="C8" s="359"/>
      <c r="D8" s="359"/>
      <c r="E8" s="359"/>
      <c r="F8" s="359"/>
      <c r="G8" s="359"/>
      <c r="H8" s="359"/>
      <c r="I8" s="20"/>
      <c r="K8" s="22"/>
      <c r="M8" s="23"/>
      <c r="N8" s="365"/>
      <c r="O8" s="366"/>
      <c r="P8" s="366"/>
      <c r="Q8" s="366"/>
      <c r="R8" s="366"/>
      <c r="S8" s="367"/>
      <c r="T8" s="365" t="s">
        <v>22</v>
      </c>
      <c r="U8" s="366"/>
      <c r="V8" s="366"/>
      <c r="W8" s="366"/>
      <c r="X8" s="366"/>
      <c r="Y8" s="365" t="s">
        <v>22</v>
      </c>
      <c r="Z8" s="366"/>
      <c r="AA8" s="366"/>
      <c r="AB8" s="366"/>
      <c r="AC8" s="366"/>
      <c r="AD8" s="365" t="s">
        <v>22</v>
      </c>
      <c r="AE8" s="366"/>
      <c r="AF8" s="366"/>
      <c r="AG8" s="366"/>
      <c r="AH8" s="366"/>
      <c r="AI8" s="365" t="s">
        <v>22</v>
      </c>
      <c r="AJ8" s="366"/>
      <c r="AK8" s="366"/>
      <c r="AL8" s="366"/>
      <c r="AM8" s="366"/>
      <c r="AN8" s="360" t="s">
        <v>23</v>
      </c>
      <c r="AO8" s="24"/>
    </row>
    <row r="9" spans="1:42" s="21" customFormat="1" ht="39.75" customHeight="1" thickBot="1" x14ac:dyDescent="0.25">
      <c r="A9" s="25" t="s">
        <v>24</v>
      </c>
      <c r="B9" s="25" t="s">
        <v>25</v>
      </c>
      <c r="C9" s="25" t="s">
        <v>11</v>
      </c>
      <c r="D9" s="25" t="s">
        <v>26</v>
      </c>
      <c r="E9" s="25" t="s">
        <v>27</v>
      </c>
      <c r="F9" s="25" t="s">
        <v>28</v>
      </c>
      <c r="G9" s="25" t="s">
        <v>29</v>
      </c>
      <c r="H9" s="25" t="s">
        <v>30</v>
      </c>
      <c r="I9" s="25" t="s">
        <v>31</v>
      </c>
      <c r="J9" s="26" t="s">
        <v>32</v>
      </c>
      <c r="K9" s="27"/>
      <c r="L9" s="27" t="s">
        <v>33</v>
      </c>
      <c r="M9" s="28" t="s">
        <v>34</v>
      </c>
      <c r="N9" s="29" t="s">
        <v>35</v>
      </c>
      <c r="O9" s="30" t="s">
        <v>36</v>
      </c>
      <c r="P9" s="31" t="s">
        <v>37</v>
      </c>
      <c r="Q9" s="31" t="s">
        <v>38</v>
      </c>
      <c r="R9" s="32" t="s">
        <v>39</v>
      </c>
      <c r="S9" s="32" t="s">
        <v>40</v>
      </c>
      <c r="T9" s="31" t="s">
        <v>35</v>
      </c>
      <c r="U9" s="30" t="s">
        <v>36</v>
      </c>
      <c r="V9" s="31" t="s">
        <v>37</v>
      </c>
      <c r="W9" s="33" t="s">
        <v>41</v>
      </c>
      <c r="X9" s="32" t="s">
        <v>42</v>
      </c>
      <c r="Y9" s="31" t="s">
        <v>35</v>
      </c>
      <c r="Z9" s="30" t="s">
        <v>36</v>
      </c>
      <c r="AA9" s="31" t="s">
        <v>37</v>
      </c>
      <c r="AB9" s="33" t="s">
        <v>41</v>
      </c>
      <c r="AC9" s="32" t="s">
        <v>43</v>
      </c>
      <c r="AD9" s="31" t="s">
        <v>35</v>
      </c>
      <c r="AE9" s="30" t="s">
        <v>36</v>
      </c>
      <c r="AF9" s="31" t="s">
        <v>37</v>
      </c>
      <c r="AG9" s="33" t="s">
        <v>41</v>
      </c>
      <c r="AH9" s="32" t="s">
        <v>44</v>
      </c>
      <c r="AI9" s="31" t="s">
        <v>35</v>
      </c>
      <c r="AJ9" s="30" t="s">
        <v>36</v>
      </c>
      <c r="AK9" s="31" t="s">
        <v>37</v>
      </c>
      <c r="AL9" s="33" t="s">
        <v>41</v>
      </c>
      <c r="AM9" s="32" t="s">
        <v>45</v>
      </c>
      <c r="AN9" s="361"/>
      <c r="AO9" s="34"/>
    </row>
    <row r="10" spans="1:42" s="44" customFormat="1" ht="13.9" customHeight="1" outlineLevel="1" thickBo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6"/>
      <c r="K10" s="37"/>
      <c r="L10" s="38"/>
      <c r="M10" s="38"/>
      <c r="N10" s="39"/>
      <c r="O10" s="40"/>
      <c r="P10" s="40"/>
      <c r="Q10" s="40"/>
      <c r="R10" s="41"/>
      <c r="S10" s="42"/>
      <c r="T10" s="39"/>
      <c r="U10" s="40"/>
      <c r="V10" s="40"/>
      <c r="W10" s="42"/>
      <c r="X10" s="42"/>
      <c r="Y10" s="39"/>
      <c r="Z10" s="40"/>
      <c r="AA10" s="40"/>
      <c r="AB10" s="42"/>
      <c r="AC10" s="42"/>
      <c r="AD10" s="39"/>
      <c r="AE10" s="40"/>
      <c r="AF10" s="40"/>
      <c r="AG10" s="42"/>
      <c r="AH10" s="42"/>
      <c r="AI10" s="39"/>
      <c r="AJ10" s="40"/>
      <c r="AK10" s="40"/>
      <c r="AL10" s="42"/>
      <c r="AM10" s="42"/>
      <c r="AN10" s="42"/>
      <c r="AO10" s="43"/>
    </row>
    <row r="11" spans="1:42" s="21" customFormat="1" ht="13.9" customHeight="1" outlineLevel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6" t="s">
        <v>46</v>
      </c>
      <c r="K11" s="47"/>
      <c r="L11" s="48"/>
      <c r="M11" s="48"/>
      <c r="N11" s="49"/>
      <c r="O11" s="50"/>
      <c r="P11" s="47"/>
      <c r="Q11" s="47"/>
      <c r="R11" s="51"/>
      <c r="S11" s="52"/>
      <c r="T11" s="49"/>
      <c r="U11" s="50"/>
      <c r="V11" s="47"/>
      <c r="W11" s="51"/>
      <c r="X11" s="52"/>
      <c r="Y11" s="49"/>
      <c r="Z11" s="50"/>
      <c r="AA11" s="47"/>
      <c r="AB11" s="51"/>
      <c r="AC11" s="52"/>
      <c r="AD11" s="49"/>
      <c r="AE11" s="50"/>
      <c r="AF11" s="47"/>
      <c r="AG11" s="51"/>
      <c r="AH11" s="52"/>
      <c r="AI11" s="49"/>
      <c r="AJ11" s="50"/>
      <c r="AK11" s="47"/>
      <c r="AL11" s="51"/>
      <c r="AM11" s="52"/>
      <c r="AN11" s="52"/>
      <c r="AO11" s="34"/>
    </row>
    <row r="12" spans="1:42" s="65" customFormat="1" ht="13.9" customHeight="1" outlineLevel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4"/>
      <c r="K12" s="55"/>
      <c r="L12" s="56"/>
      <c r="M12" s="57"/>
      <c r="N12" s="58"/>
      <c r="O12" s="59"/>
      <c r="P12" s="60"/>
      <c r="Q12" s="60"/>
      <c r="R12" s="61"/>
      <c r="S12" s="61"/>
      <c r="T12" s="62"/>
      <c r="U12" s="59"/>
      <c r="V12" s="60"/>
      <c r="W12" s="61"/>
      <c r="X12" s="61"/>
      <c r="Y12" s="63"/>
      <c r="Z12" s="59"/>
      <c r="AA12" s="60"/>
      <c r="AB12" s="61"/>
      <c r="AC12" s="61"/>
      <c r="AD12" s="62"/>
      <c r="AE12" s="59"/>
      <c r="AF12" s="60"/>
      <c r="AG12" s="61"/>
      <c r="AH12" s="61"/>
      <c r="AI12" s="62"/>
      <c r="AJ12" s="59"/>
      <c r="AK12" s="60"/>
      <c r="AL12" s="61"/>
      <c r="AM12" s="61"/>
      <c r="AN12" s="64"/>
      <c r="AO12" s="34"/>
    </row>
    <row r="13" spans="1:42" s="78" customFormat="1" ht="13.9" hidden="1" customHeight="1" outlineLevel="1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7" t="s">
        <v>47</v>
      </c>
      <c r="K13" s="68"/>
      <c r="L13" s="69"/>
      <c r="M13" s="70"/>
      <c r="N13" s="71"/>
      <c r="O13" s="72"/>
      <c r="P13" s="73"/>
      <c r="Q13" s="73"/>
      <c r="R13" s="74"/>
      <c r="S13" s="74"/>
      <c r="T13" s="75"/>
      <c r="U13" s="72"/>
      <c r="V13" s="73"/>
      <c r="W13" s="74"/>
      <c r="X13" s="74"/>
      <c r="Y13" s="76"/>
      <c r="Z13" s="72"/>
      <c r="AA13" s="73"/>
      <c r="AB13" s="74"/>
      <c r="AC13" s="74"/>
      <c r="AD13" s="75"/>
      <c r="AE13" s="72"/>
      <c r="AF13" s="73"/>
      <c r="AG13" s="74"/>
      <c r="AH13" s="74"/>
      <c r="AI13" s="75"/>
      <c r="AJ13" s="72"/>
      <c r="AK13" s="73"/>
      <c r="AL13" s="74"/>
      <c r="AM13" s="74"/>
      <c r="AN13" s="77"/>
      <c r="AO13" s="34"/>
    </row>
    <row r="14" spans="1:42" s="78" customFormat="1" ht="13.9" hidden="1" customHeight="1" outlineLevel="1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70"/>
      <c r="N14" s="71"/>
      <c r="O14" s="72"/>
      <c r="P14" s="73"/>
      <c r="Q14" s="73"/>
      <c r="R14" s="74"/>
      <c r="S14" s="74"/>
      <c r="T14" s="75"/>
      <c r="U14" s="72"/>
      <c r="V14" s="73"/>
      <c r="W14" s="74"/>
      <c r="X14" s="74"/>
      <c r="Y14" s="76"/>
      <c r="Z14" s="72"/>
      <c r="AA14" s="73"/>
      <c r="AB14" s="74"/>
      <c r="AC14" s="74"/>
      <c r="AD14" s="75"/>
      <c r="AE14" s="72"/>
      <c r="AF14" s="73"/>
      <c r="AG14" s="74"/>
      <c r="AH14" s="74"/>
      <c r="AI14" s="75"/>
      <c r="AJ14" s="72"/>
      <c r="AK14" s="73"/>
      <c r="AL14" s="74"/>
      <c r="AM14" s="74"/>
      <c r="AN14" s="77"/>
      <c r="AO14" s="34"/>
    </row>
    <row r="15" spans="1:42" s="21" customFormat="1" ht="13.9" hidden="1" customHeight="1" outlineLevel="1" x14ac:dyDescent="0.2">
      <c r="A15" s="79"/>
      <c r="B15" s="79"/>
      <c r="C15" s="79"/>
      <c r="D15" s="79"/>
      <c r="E15" s="79"/>
      <c r="F15" s="79"/>
      <c r="G15" s="79"/>
      <c r="H15" s="79"/>
      <c r="I15" s="79"/>
      <c r="J15" s="67" t="s">
        <v>48</v>
      </c>
      <c r="K15" s="80"/>
      <c r="L15" s="81"/>
      <c r="M15" s="82"/>
      <c r="N15" s="83"/>
      <c r="O15" s="84"/>
      <c r="P15" s="85"/>
      <c r="Q15" s="85"/>
      <c r="R15" s="86"/>
      <c r="S15" s="86"/>
      <c r="T15" s="87"/>
      <c r="U15" s="84"/>
      <c r="V15" s="85"/>
      <c r="W15" s="86"/>
      <c r="X15" s="86"/>
      <c r="Y15" s="87"/>
      <c r="Z15" s="84"/>
      <c r="AA15" s="85"/>
      <c r="AB15" s="86"/>
      <c r="AC15" s="86"/>
      <c r="AD15" s="87"/>
      <c r="AE15" s="84"/>
      <c r="AF15" s="85"/>
      <c r="AG15" s="86"/>
      <c r="AH15" s="86"/>
      <c r="AI15" s="87"/>
      <c r="AJ15" s="84"/>
      <c r="AK15" s="85"/>
      <c r="AL15" s="86"/>
      <c r="AM15" s="86"/>
      <c r="AN15" s="88"/>
      <c r="AO15" s="89"/>
    </row>
    <row r="16" spans="1:42" ht="13.9" hidden="1" customHeight="1" outlineLevel="1" x14ac:dyDescent="0.2">
      <c r="A16" s="90" t="s">
        <v>49</v>
      </c>
      <c r="B16" s="91" t="str">
        <f t="shared" ref="B16:B28" si="0">IF(AB=0,"enter at top",AB)</f>
        <v>enter at top</v>
      </c>
      <c r="C16" s="91" t="str">
        <f t="shared" ref="C16:C28" si="1">IF(DEPT=0,"enter at top",DEPT)</f>
        <v>23520</v>
      </c>
      <c r="D16" s="91" t="str">
        <f t="shared" ref="D16:D28" si="2">IF(MainOffice=0,"enter at top",CONCATENATE(CountryCode,MainOffice))</f>
        <v>NG01</v>
      </c>
      <c r="E16" s="91" t="str">
        <f t="shared" ref="E16:E28" si="3">CONCATENATE(AB,"L000")</f>
        <v>L000</v>
      </c>
      <c r="F16" s="92"/>
      <c r="G16" s="92"/>
      <c r="H16" s="92"/>
      <c r="I16" s="92"/>
      <c r="J16" s="93"/>
      <c r="K16" s="94" t="s">
        <v>50</v>
      </c>
      <c r="L16" s="95"/>
      <c r="M16" s="96"/>
      <c r="N16" s="97"/>
      <c r="O16" s="98"/>
      <c r="P16" s="98"/>
      <c r="Q16" s="98"/>
      <c r="R16" s="99"/>
      <c r="S16" s="100">
        <f t="shared" ref="S16:S28" si="4">ROUND(N16*O16*P16*R16,0)</f>
        <v>0</v>
      </c>
      <c r="T16" s="101"/>
      <c r="U16" s="98"/>
      <c r="V16" s="98"/>
      <c r="W16" s="100">
        <f t="shared" ref="W16:W28" si="5">ROUND(R16*(100%+$X$2),0)</f>
        <v>0</v>
      </c>
      <c r="X16" s="100">
        <f>ROUND(T16*U16*V16*W16,0)</f>
        <v>0</v>
      </c>
      <c r="Y16" s="101"/>
      <c r="Z16" s="98"/>
      <c r="AA16" s="98"/>
      <c r="AB16" s="100">
        <f t="shared" ref="AB16:AB28" si="6">ROUND(W16*(100%+$X$2),0)</f>
        <v>0</v>
      </c>
      <c r="AC16" s="100">
        <f>ROUND(Y16*Z16*AA16*AB16,0)</f>
        <v>0</v>
      </c>
      <c r="AD16" s="101"/>
      <c r="AE16" s="98"/>
      <c r="AF16" s="98"/>
      <c r="AG16" s="100">
        <f t="shared" ref="AG16:AG28" si="7">ROUND(AB16*(100%+$X$2),0)</f>
        <v>0</v>
      </c>
      <c r="AH16" s="100">
        <f>ROUND(AD16*AE16*AF16*AG16,0)</f>
        <v>0</v>
      </c>
      <c r="AI16" s="101"/>
      <c r="AJ16" s="98"/>
      <c r="AK16" s="98"/>
      <c r="AL16" s="100">
        <f t="shared" ref="AL16:AL28" si="8">ROUND(AG16*(100%+$X$2),0)</f>
        <v>0</v>
      </c>
      <c r="AM16" s="100">
        <f>ROUND(AI16*AJ16*AK16*AL16,0)</f>
        <v>0</v>
      </c>
      <c r="AN16" s="102">
        <f t="shared" ref="AN16:AN28" si="9">S16+X16+AC16+AH16+AM16</f>
        <v>0</v>
      </c>
      <c r="AO16" s="103"/>
    </row>
    <row r="17" spans="1:42" ht="13.9" hidden="1" customHeight="1" outlineLevel="1" x14ac:dyDescent="0.2">
      <c r="A17" s="90" t="s">
        <v>49</v>
      </c>
      <c r="B17" s="91" t="str">
        <f t="shared" si="0"/>
        <v>enter at top</v>
      </c>
      <c r="C17" s="91" t="str">
        <f t="shared" si="1"/>
        <v>23520</v>
      </c>
      <c r="D17" s="91" t="str">
        <f t="shared" si="2"/>
        <v>NG01</v>
      </c>
      <c r="E17" s="91" t="str">
        <f t="shared" si="3"/>
        <v>L000</v>
      </c>
      <c r="F17" s="92"/>
      <c r="G17" s="92"/>
      <c r="H17" s="92"/>
      <c r="I17" s="92"/>
      <c r="J17" s="93"/>
      <c r="K17" s="94" t="s">
        <v>51</v>
      </c>
      <c r="L17" s="95"/>
      <c r="M17" s="96"/>
      <c r="N17" s="97"/>
      <c r="O17" s="98"/>
      <c r="P17" s="98"/>
      <c r="Q17" s="98"/>
      <c r="R17" s="99"/>
      <c r="S17" s="100">
        <f t="shared" si="4"/>
        <v>0</v>
      </c>
      <c r="T17" s="101"/>
      <c r="U17" s="98"/>
      <c r="V17" s="98"/>
      <c r="W17" s="100">
        <f t="shared" si="5"/>
        <v>0</v>
      </c>
      <c r="X17" s="100">
        <f t="shared" ref="X17:X28" si="10">ROUND(T17*U17*V17*W17,0)</f>
        <v>0</v>
      </c>
      <c r="Y17" s="101"/>
      <c r="Z17" s="98"/>
      <c r="AA17" s="98"/>
      <c r="AB17" s="100">
        <f t="shared" si="6"/>
        <v>0</v>
      </c>
      <c r="AC17" s="100">
        <f t="shared" ref="AC17:AC28" si="11">ROUND(Y17*Z17*AA17*AB17,0)</f>
        <v>0</v>
      </c>
      <c r="AD17" s="101"/>
      <c r="AE17" s="98"/>
      <c r="AF17" s="98"/>
      <c r="AG17" s="100">
        <f t="shared" si="7"/>
        <v>0</v>
      </c>
      <c r="AH17" s="100">
        <f t="shared" ref="AH17:AH28" si="12">ROUND(AD17*AE17*AF17*AG17,0)</f>
        <v>0</v>
      </c>
      <c r="AI17" s="101"/>
      <c r="AJ17" s="98"/>
      <c r="AK17" s="98"/>
      <c r="AL17" s="100">
        <f t="shared" si="8"/>
        <v>0</v>
      </c>
      <c r="AM17" s="100">
        <f t="shared" ref="AM17:AM28" si="13">ROUND(AI17*AJ17*AK17*AL17,0)</f>
        <v>0</v>
      </c>
      <c r="AN17" s="102">
        <f t="shared" si="9"/>
        <v>0</v>
      </c>
      <c r="AO17" s="103"/>
      <c r="AP17" s="104"/>
    </row>
    <row r="18" spans="1:42" ht="13.9" hidden="1" customHeight="1" outlineLevel="1" x14ac:dyDescent="0.2">
      <c r="A18" s="90" t="s">
        <v>49</v>
      </c>
      <c r="B18" s="91" t="str">
        <f t="shared" si="0"/>
        <v>enter at top</v>
      </c>
      <c r="C18" s="91" t="str">
        <f t="shared" si="1"/>
        <v>23520</v>
      </c>
      <c r="D18" s="91" t="str">
        <f t="shared" si="2"/>
        <v>NG01</v>
      </c>
      <c r="E18" s="91" t="str">
        <f t="shared" si="3"/>
        <v>L000</v>
      </c>
      <c r="F18" s="92"/>
      <c r="G18" s="92"/>
      <c r="H18" s="92"/>
      <c r="I18" s="92"/>
      <c r="J18" s="93"/>
      <c r="K18" s="94" t="s">
        <v>52</v>
      </c>
      <c r="L18" s="95"/>
      <c r="M18" s="96"/>
      <c r="N18" s="97"/>
      <c r="O18" s="98"/>
      <c r="P18" s="98"/>
      <c r="Q18" s="98"/>
      <c r="R18" s="99"/>
      <c r="S18" s="100">
        <f t="shared" si="4"/>
        <v>0</v>
      </c>
      <c r="T18" s="101"/>
      <c r="U18" s="98"/>
      <c r="V18" s="98"/>
      <c r="W18" s="100">
        <f t="shared" si="5"/>
        <v>0</v>
      </c>
      <c r="X18" s="100">
        <f t="shared" si="10"/>
        <v>0</v>
      </c>
      <c r="Y18" s="101"/>
      <c r="Z18" s="98"/>
      <c r="AA18" s="98"/>
      <c r="AB18" s="100">
        <f t="shared" si="6"/>
        <v>0</v>
      </c>
      <c r="AC18" s="100">
        <f t="shared" si="11"/>
        <v>0</v>
      </c>
      <c r="AD18" s="101"/>
      <c r="AE18" s="98"/>
      <c r="AF18" s="98"/>
      <c r="AG18" s="100">
        <f t="shared" si="7"/>
        <v>0</v>
      </c>
      <c r="AH18" s="100">
        <f t="shared" si="12"/>
        <v>0</v>
      </c>
      <c r="AI18" s="101"/>
      <c r="AJ18" s="98"/>
      <c r="AK18" s="98"/>
      <c r="AL18" s="100">
        <f t="shared" si="8"/>
        <v>0</v>
      </c>
      <c r="AM18" s="100">
        <f t="shared" si="13"/>
        <v>0</v>
      </c>
      <c r="AN18" s="102">
        <f t="shared" si="9"/>
        <v>0</v>
      </c>
      <c r="AO18" s="103"/>
    </row>
    <row r="19" spans="1:42" ht="13.9" hidden="1" customHeight="1" outlineLevel="1" x14ac:dyDescent="0.2">
      <c r="A19" s="90" t="s">
        <v>49</v>
      </c>
      <c r="B19" s="91" t="str">
        <f t="shared" si="0"/>
        <v>enter at top</v>
      </c>
      <c r="C19" s="91" t="str">
        <f t="shared" si="1"/>
        <v>23520</v>
      </c>
      <c r="D19" s="91" t="str">
        <f t="shared" si="2"/>
        <v>NG01</v>
      </c>
      <c r="E19" s="91" t="str">
        <f t="shared" si="3"/>
        <v>L000</v>
      </c>
      <c r="F19" s="92"/>
      <c r="G19" s="92"/>
      <c r="H19" s="92"/>
      <c r="I19" s="92"/>
      <c r="J19" s="93"/>
      <c r="K19" s="94" t="s">
        <v>53</v>
      </c>
      <c r="L19" s="95"/>
      <c r="M19" s="96"/>
      <c r="N19" s="97"/>
      <c r="O19" s="98"/>
      <c r="P19" s="98"/>
      <c r="Q19" s="98"/>
      <c r="R19" s="99"/>
      <c r="S19" s="100">
        <f t="shared" si="4"/>
        <v>0</v>
      </c>
      <c r="T19" s="101"/>
      <c r="U19" s="98"/>
      <c r="V19" s="98"/>
      <c r="W19" s="100">
        <f t="shared" si="5"/>
        <v>0</v>
      </c>
      <c r="X19" s="100">
        <f t="shared" si="10"/>
        <v>0</v>
      </c>
      <c r="Y19" s="101"/>
      <c r="Z19" s="98"/>
      <c r="AA19" s="98"/>
      <c r="AB19" s="100">
        <f t="shared" si="6"/>
        <v>0</v>
      </c>
      <c r="AC19" s="100">
        <f t="shared" si="11"/>
        <v>0</v>
      </c>
      <c r="AD19" s="101"/>
      <c r="AE19" s="98"/>
      <c r="AF19" s="98"/>
      <c r="AG19" s="100">
        <f t="shared" si="7"/>
        <v>0</v>
      </c>
      <c r="AH19" s="100">
        <f t="shared" si="12"/>
        <v>0</v>
      </c>
      <c r="AI19" s="101"/>
      <c r="AJ19" s="98"/>
      <c r="AK19" s="98"/>
      <c r="AL19" s="100">
        <f t="shared" si="8"/>
        <v>0</v>
      </c>
      <c r="AM19" s="100">
        <f t="shared" si="13"/>
        <v>0</v>
      </c>
      <c r="AN19" s="102">
        <f t="shared" si="9"/>
        <v>0</v>
      </c>
      <c r="AO19" s="103"/>
    </row>
    <row r="20" spans="1:42" ht="13.9" hidden="1" customHeight="1" outlineLevel="1" x14ac:dyDescent="0.2">
      <c r="A20" s="90" t="s">
        <v>49</v>
      </c>
      <c r="B20" s="91" t="str">
        <f t="shared" si="0"/>
        <v>enter at top</v>
      </c>
      <c r="C20" s="91" t="str">
        <f t="shared" si="1"/>
        <v>23520</v>
      </c>
      <c r="D20" s="91" t="str">
        <f t="shared" si="2"/>
        <v>NG01</v>
      </c>
      <c r="E20" s="91" t="str">
        <f t="shared" si="3"/>
        <v>L000</v>
      </c>
      <c r="F20" s="92"/>
      <c r="G20" s="92"/>
      <c r="H20" s="92"/>
      <c r="I20" s="92"/>
      <c r="J20" s="93"/>
      <c r="K20" s="94" t="s">
        <v>54</v>
      </c>
      <c r="L20" s="95"/>
      <c r="M20" s="96"/>
      <c r="N20" s="97"/>
      <c r="O20" s="98"/>
      <c r="P20" s="98"/>
      <c r="Q20" s="98"/>
      <c r="R20" s="99"/>
      <c r="S20" s="100">
        <f t="shared" si="4"/>
        <v>0</v>
      </c>
      <c r="T20" s="101"/>
      <c r="U20" s="98"/>
      <c r="V20" s="98"/>
      <c r="W20" s="100">
        <f t="shared" si="5"/>
        <v>0</v>
      </c>
      <c r="X20" s="100">
        <f t="shared" si="10"/>
        <v>0</v>
      </c>
      <c r="Y20" s="101"/>
      <c r="Z20" s="98"/>
      <c r="AA20" s="98"/>
      <c r="AB20" s="100">
        <f t="shared" si="6"/>
        <v>0</v>
      </c>
      <c r="AC20" s="100">
        <f t="shared" si="11"/>
        <v>0</v>
      </c>
      <c r="AD20" s="101"/>
      <c r="AE20" s="98"/>
      <c r="AF20" s="98"/>
      <c r="AG20" s="100">
        <f t="shared" si="7"/>
        <v>0</v>
      </c>
      <c r="AH20" s="100">
        <f t="shared" si="12"/>
        <v>0</v>
      </c>
      <c r="AI20" s="101"/>
      <c r="AJ20" s="98"/>
      <c r="AK20" s="98"/>
      <c r="AL20" s="100">
        <f t="shared" si="8"/>
        <v>0</v>
      </c>
      <c r="AM20" s="100">
        <f t="shared" si="13"/>
        <v>0</v>
      </c>
      <c r="AN20" s="102">
        <f t="shared" si="9"/>
        <v>0</v>
      </c>
      <c r="AO20" s="103"/>
    </row>
    <row r="21" spans="1:42" ht="13.9" hidden="1" customHeight="1" outlineLevel="1" x14ac:dyDescent="0.2">
      <c r="A21" s="90" t="s">
        <v>49</v>
      </c>
      <c r="B21" s="91" t="str">
        <f t="shared" si="0"/>
        <v>enter at top</v>
      </c>
      <c r="C21" s="91" t="str">
        <f t="shared" si="1"/>
        <v>23520</v>
      </c>
      <c r="D21" s="91" t="str">
        <f t="shared" si="2"/>
        <v>NG01</v>
      </c>
      <c r="E21" s="91" t="str">
        <f t="shared" si="3"/>
        <v>L000</v>
      </c>
      <c r="F21" s="92"/>
      <c r="G21" s="92"/>
      <c r="H21" s="92"/>
      <c r="I21" s="92"/>
      <c r="J21" s="93"/>
      <c r="K21" s="94" t="s">
        <v>55</v>
      </c>
      <c r="L21" s="95"/>
      <c r="M21" s="96"/>
      <c r="N21" s="97"/>
      <c r="O21" s="98"/>
      <c r="P21" s="98"/>
      <c r="Q21" s="98"/>
      <c r="R21" s="99"/>
      <c r="S21" s="100">
        <f t="shared" si="4"/>
        <v>0</v>
      </c>
      <c r="T21" s="101"/>
      <c r="U21" s="98"/>
      <c r="V21" s="98"/>
      <c r="W21" s="100">
        <f t="shared" si="5"/>
        <v>0</v>
      </c>
      <c r="X21" s="100">
        <f t="shared" si="10"/>
        <v>0</v>
      </c>
      <c r="Y21" s="101"/>
      <c r="Z21" s="98"/>
      <c r="AA21" s="98"/>
      <c r="AB21" s="100">
        <f t="shared" si="6"/>
        <v>0</v>
      </c>
      <c r="AC21" s="100">
        <f t="shared" si="11"/>
        <v>0</v>
      </c>
      <c r="AD21" s="101"/>
      <c r="AE21" s="98"/>
      <c r="AF21" s="98"/>
      <c r="AG21" s="100">
        <f t="shared" si="7"/>
        <v>0</v>
      </c>
      <c r="AH21" s="100">
        <f t="shared" si="12"/>
        <v>0</v>
      </c>
      <c r="AI21" s="101"/>
      <c r="AJ21" s="98"/>
      <c r="AK21" s="98"/>
      <c r="AL21" s="100">
        <f t="shared" si="8"/>
        <v>0</v>
      </c>
      <c r="AM21" s="100">
        <f t="shared" si="13"/>
        <v>0</v>
      </c>
      <c r="AN21" s="102">
        <f t="shared" si="9"/>
        <v>0</v>
      </c>
      <c r="AO21" s="103"/>
    </row>
    <row r="22" spans="1:42" ht="13.9" hidden="1" customHeight="1" outlineLevel="1" x14ac:dyDescent="0.2">
      <c r="A22" s="90" t="s">
        <v>49</v>
      </c>
      <c r="B22" s="91" t="str">
        <f t="shared" si="0"/>
        <v>enter at top</v>
      </c>
      <c r="C22" s="91" t="str">
        <f t="shared" si="1"/>
        <v>23520</v>
      </c>
      <c r="D22" s="91" t="str">
        <f t="shared" si="2"/>
        <v>NG01</v>
      </c>
      <c r="E22" s="91" t="str">
        <f t="shared" si="3"/>
        <v>L000</v>
      </c>
      <c r="F22" s="92"/>
      <c r="G22" s="92"/>
      <c r="H22" s="92"/>
      <c r="I22" s="92"/>
      <c r="J22" s="93"/>
      <c r="K22" s="94" t="s">
        <v>56</v>
      </c>
      <c r="L22" s="95"/>
      <c r="M22" s="96"/>
      <c r="N22" s="97"/>
      <c r="O22" s="98"/>
      <c r="P22" s="98"/>
      <c r="Q22" s="98"/>
      <c r="R22" s="99"/>
      <c r="S22" s="100">
        <f t="shared" si="4"/>
        <v>0</v>
      </c>
      <c r="T22" s="101"/>
      <c r="U22" s="98"/>
      <c r="V22" s="98"/>
      <c r="W22" s="100">
        <f t="shared" si="5"/>
        <v>0</v>
      </c>
      <c r="X22" s="100">
        <f t="shared" si="10"/>
        <v>0</v>
      </c>
      <c r="Y22" s="101"/>
      <c r="Z22" s="98"/>
      <c r="AA22" s="98"/>
      <c r="AB22" s="100">
        <f t="shared" si="6"/>
        <v>0</v>
      </c>
      <c r="AC22" s="100">
        <f t="shared" si="11"/>
        <v>0</v>
      </c>
      <c r="AD22" s="101"/>
      <c r="AE22" s="98"/>
      <c r="AF22" s="98"/>
      <c r="AG22" s="100">
        <f t="shared" si="7"/>
        <v>0</v>
      </c>
      <c r="AH22" s="100">
        <f t="shared" si="12"/>
        <v>0</v>
      </c>
      <c r="AI22" s="101"/>
      <c r="AJ22" s="98"/>
      <c r="AK22" s="98"/>
      <c r="AL22" s="100">
        <f t="shared" si="8"/>
        <v>0</v>
      </c>
      <c r="AM22" s="100">
        <f t="shared" si="13"/>
        <v>0</v>
      </c>
      <c r="AN22" s="102">
        <f t="shared" si="9"/>
        <v>0</v>
      </c>
      <c r="AO22" s="105"/>
    </row>
    <row r="23" spans="1:42" ht="13.9" hidden="1" customHeight="1" outlineLevel="1" x14ac:dyDescent="0.2">
      <c r="A23" s="90" t="s">
        <v>49</v>
      </c>
      <c r="B23" s="91" t="str">
        <f t="shared" si="0"/>
        <v>enter at top</v>
      </c>
      <c r="C23" s="91" t="str">
        <f t="shared" si="1"/>
        <v>23520</v>
      </c>
      <c r="D23" s="91" t="str">
        <f t="shared" si="2"/>
        <v>NG01</v>
      </c>
      <c r="E23" s="91" t="str">
        <f t="shared" si="3"/>
        <v>L000</v>
      </c>
      <c r="F23" s="92"/>
      <c r="G23" s="92"/>
      <c r="H23" s="92"/>
      <c r="I23" s="92"/>
      <c r="J23" s="93"/>
      <c r="K23" s="94" t="s">
        <v>57</v>
      </c>
      <c r="L23" s="95"/>
      <c r="M23" s="96"/>
      <c r="N23" s="97"/>
      <c r="O23" s="98"/>
      <c r="P23" s="98"/>
      <c r="Q23" s="98"/>
      <c r="R23" s="99"/>
      <c r="S23" s="100">
        <f t="shared" si="4"/>
        <v>0</v>
      </c>
      <c r="T23" s="101"/>
      <c r="U23" s="98"/>
      <c r="V23" s="98"/>
      <c r="W23" s="100">
        <f t="shared" si="5"/>
        <v>0</v>
      </c>
      <c r="X23" s="100">
        <f t="shared" si="10"/>
        <v>0</v>
      </c>
      <c r="Y23" s="101"/>
      <c r="Z23" s="98"/>
      <c r="AA23" s="98"/>
      <c r="AB23" s="100">
        <f t="shared" si="6"/>
        <v>0</v>
      </c>
      <c r="AC23" s="100">
        <f t="shared" si="11"/>
        <v>0</v>
      </c>
      <c r="AD23" s="101"/>
      <c r="AE23" s="98"/>
      <c r="AF23" s="98"/>
      <c r="AG23" s="100">
        <f t="shared" si="7"/>
        <v>0</v>
      </c>
      <c r="AH23" s="100">
        <f t="shared" si="12"/>
        <v>0</v>
      </c>
      <c r="AI23" s="101"/>
      <c r="AJ23" s="98"/>
      <c r="AK23" s="98"/>
      <c r="AL23" s="100">
        <f t="shared" si="8"/>
        <v>0</v>
      </c>
      <c r="AM23" s="100">
        <f t="shared" si="13"/>
        <v>0</v>
      </c>
      <c r="AN23" s="102">
        <f t="shared" si="9"/>
        <v>0</v>
      </c>
      <c r="AO23" s="105"/>
    </row>
    <row r="24" spans="1:42" ht="13.9" hidden="1" customHeight="1" outlineLevel="1" x14ac:dyDescent="0.2">
      <c r="A24" s="90" t="s">
        <v>49</v>
      </c>
      <c r="B24" s="91" t="str">
        <f t="shared" si="0"/>
        <v>enter at top</v>
      </c>
      <c r="C24" s="91" t="str">
        <f t="shared" si="1"/>
        <v>23520</v>
      </c>
      <c r="D24" s="91" t="str">
        <f t="shared" si="2"/>
        <v>NG01</v>
      </c>
      <c r="E24" s="91" t="str">
        <f t="shared" si="3"/>
        <v>L000</v>
      </c>
      <c r="F24" s="92"/>
      <c r="G24" s="92"/>
      <c r="H24" s="92"/>
      <c r="I24" s="92"/>
      <c r="J24" s="93"/>
      <c r="K24" s="94" t="s">
        <v>58</v>
      </c>
      <c r="L24" s="95"/>
      <c r="M24" s="96"/>
      <c r="N24" s="97"/>
      <c r="O24" s="98"/>
      <c r="P24" s="98"/>
      <c r="Q24" s="98"/>
      <c r="R24" s="99"/>
      <c r="S24" s="100">
        <f t="shared" si="4"/>
        <v>0</v>
      </c>
      <c r="T24" s="101"/>
      <c r="U24" s="98"/>
      <c r="V24" s="98"/>
      <c r="W24" s="100">
        <f t="shared" si="5"/>
        <v>0</v>
      </c>
      <c r="X24" s="100">
        <f t="shared" si="10"/>
        <v>0</v>
      </c>
      <c r="Y24" s="101"/>
      <c r="Z24" s="98"/>
      <c r="AA24" s="98"/>
      <c r="AB24" s="100">
        <f t="shared" si="6"/>
        <v>0</v>
      </c>
      <c r="AC24" s="100">
        <f t="shared" si="11"/>
        <v>0</v>
      </c>
      <c r="AD24" s="101"/>
      <c r="AE24" s="98"/>
      <c r="AF24" s="98"/>
      <c r="AG24" s="100">
        <f t="shared" si="7"/>
        <v>0</v>
      </c>
      <c r="AH24" s="100">
        <f t="shared" si="12"/>
        <v>0</v>
      </c>
      <c r="AI24" s="101"/>
      <c r="AJ24" s="98"/>
      <c r="AK24" s="98"/>
      <c r="AL24" s="100">
        <f t="shared" si="8"/>
        <v>0</v>
      </c>
      <c r="AM24" s="100">
        <f t="shared" si="13"/>
        <v>0</v>
      </c>
      <c r="AN24" s="102">
        <f t="shared" si="9"/>
        <v>0</v>
      </c>
      <c r="AO24" s="103"/>
    </row>
    <row r="25" spans="1:42" ht="13.9" hidden="1" customHeight="1" outlineLevel="1" x14ac:dyDescent="0.2">
      <c r="A25" s="90" t="s">
        <v>49</v>
      </c>
      <c r="B25" s="91" t="str">
        <f t="shared" si="0"/>
        <v>enter at top</v>
      </c>
      <c r="C25" s="91" t="str">
        <f t="shared" si="1"/>
        <v>23520</v>
      </c>
      <c r="D25" s="91" t="str">
        <f t="shared" si="2"/>
        <v>NG01</v>
      </c>
      <c r="E25" s="91" t="str">
        <f t="shared" si="3"/>
        <v>L000</v>
      </c>
      <c r="F25" s="92"/>
      <c r="G25" s="92"/>
      <c r="H25" s="92"/>
      <c r="I25" s="92"/>
      <c r="J25" s="93"/>
      <c r="K25" s="94" t="s">
        <v>59</v>
      </c>
      <c r="L25" s="95"/>
      <c r="M25" s="96"/>
      <c r="N25" s="97"/>
      <c r="O25" s="98"/>
      <c r="P25" s="98"/>
      <c r="Q25" s="98"/>
      <c r="R25" s="99"/>
      <c r="S25" s="100">
        <f t="shared" si="4"/>
        <v>0</v>
      </c>
      <c r="T25" s="101"/>
      <c r="U25" s="98"/>
      <c r="V25" s="98"/>
      <c r="W25" s="100">
        <f t="shared" si="5"/>
        <v>0</v>
      </c>
      <c r="X25" s="100">
        <f t="shared" si="10"/>
        <v>0</v>
      </c>
      <c r="Y25" s="101"/>
      <c r="Z25" s="98"/>
      <c r="AA25" s="98"/>
      <c r="AB25" s="100">
        <f t="shared" si="6"/>
        <v>0</v>
      </c>
      <c r="AC25" s="100">
        <f t="shared" si="11"/>
        <v>0</v>
      </c>
      <c r="AD25" s="101"/>
      <c r="AE25" s="98"/>
      <c r="AF25" s="98"/>
      <c r="AG25" s="100">
        <f t="shared" si="7"/>
        <v>0</v>
      </c>
      <c r="AH25" s="100">
        <f t="shared" si="12"/>
        <v>0</v>
      </c>
      <c r="AI25" s="101"/>
      <c r="AJ25" s="98"/>
      <c r="AK25" s="98"/>
      <c r="AL25" s="100">
        <f t="shared" si="8"/>
        <v>0</v>
      </c>
      <c r="AM25" s="100">
        <f t="shared" si="13"/>
        <v>0</v>
      </c>
      <c r="AN25" s="102">
        <f t="shared" si="9"/>
        <v>0</v>
      </c>
      <c r="AO25" s="103"/>
    </row>
    <row r="26" spans="1:42" ht="13.9" hidden="1" customHeight="1" outlineLevel="1" x14ac:dyDescent="0.2">
      <c r="A26" s="90" t="s">
        <v>49</v>
      </c>
      <c r="B26" s="91" t="str">
        <f t="shared" si="0"/>
        <v>enter at top</v>
      </c>
      <c r="C26" s="91" t="str">
        <f t="shared" si="1"/>
        <v>23520</v>
      </c>
      <c r="D26" s="91" t="str">
        <f t="shared" si="2"/>
        <v>NG01</v>
      </c>
      <c r="E26" s="91" t="str">
        <f t="shared" si="3"/>
        <v>L000</v>
      </c>
      <c r="F26" s="92"/>
      <c r="G26" s="92"/>
      <c r="H26" s="92"/>
      <c r="I26" s="92"/>
      <c r="J26" s="93"/>
      <c r="K26" s="80"/>
      <c r="L26" s="106"/>
      <c r="M26" s="96"/>
      <c r="N26" s="97"/>
      <c r="O26" s="98"/>
      <c r="P26" s="98"/>
      <c r="Q26" s="98"/>
      <c r="R26" s="99"/>
      <c r="S26" s="100">
        <f t="shared" si="4"/>
        <v>0</v>
      </c>
      <c r="T26" s="101"/>
      <c r="U26" s="98"/>
      <c r="V26" s="98"/>
      <c r="W26" s="100">
        <f t="shared" si="5"/>
        <v>0</v>
      </c>
      <c r="X26" s="100">
        <f t="shared" si="10"/>
        <v>0</v>
      </c>
      <c r="Y26" s="101"/>
      <c r="Z26" s="98"/>
      <c r="AA26" s="98"/>
      <c r="AB26" s="100">
        <f t="shared" si="6"/>
        <v>0</v>
      </c>
      <c r="AC26" s="100">
        <f t="shared" si="11"/>
        <v>0</v>
      </c>
      <c r="AD26" s="101"/>
      <c r="AE26" s="98"/>
      <c r="AF26" s="98"/>
      <c r="AG26" s="100">
        <f t="shared" si="7"/>
        <v>0</v>
      </c>
      <c r="AH26" s="100">
        <f t="shared" si="12"/>
        <v>0</v>
      </c>
      <c r="AI26" s="101"/>
      <c r="AJ26" s="98"/>
      <c r="AK26" s="98"/>
      <c r="AL26" s="100">
        <f t="shared" si="8"/>
        <v>0</v>
      </c>
      <c r="AM26" s="100">
        <f t="shared" si="13"/>
        <v>0</v>
      </c>
      <c r="AN26" s="102">
        <f t="shared" si="9"/>
        <v>0</v>
      </c>
      <c r="AO26" s="105"/>
    </row>
    <row r="27" spans="1:42" ht="13.9" hidden="1" customHeight="1" outlineLevel="1" x14ac:dyDescent="0.2">
      <c r="A27" s="90" t="s">
        <v>49</v>
      </c>
      <c r="B27" s="91" t="str">
        <f t="shared" si="0"/>
        <v>enter at top</v>
      </c>
      <c r="C27" s="91" t="str">
        <f t="shared" si="1"/>
        <v>23520</v>
      </c>
      <c r="D27" s="91" t="str">
        <f t="shared" si="2"/>
        <v>NG01</v>
      </c>
      <c r="E27" s="91" t="str">
        <f t="shared" si="3"/>
        <v>L000</v>
      </c>
      <c r="F27" s="92"/>
      <c r="G27" s="92"/>
      <c r="H27" s="92"/>
      <c r="I27" s="92"/>
      <c r="J27" s="93"/>
      <c r="K27" s="80"/>
      <c r="L27" s="106"/>
      <c r="M27" s="96"/>
      <c r="N27" s="97"/>
      <c r="O27" s="98"/>
      <c r="P27" s="98"/>
      <c r="Q27" s="98"/>
      <c r="R27" s="99"/>
      <c r="S27" s="100">
        <f t="shared" si="4"/>
        <v>0</v>
      </c>
      <c r="T27" s="101"/>
      <c r="U27" s="98"/>
      <c r="V27" s="98"/>
      <c r="W27" s="100">
        <f t="shared" si="5"/>
        <v>0</v>
      </c>
      <c r="X27" s="100">
        <f t="shared" si="10"/>
        <v>0</v>
      </c>
      <c r="Y27" s="101"/>
      <c r="Z27" s="98"/>
      <c r="AA27" s="98"/>
      <c r="AB27" s="100">
        <f t="shared" si="6"/>
        <v>0</v>
      </c>
      <c r="AC27" s="100">
        <f t="shared" si="11"/>
        <v>0</v>
      </c>
      <c r="AD27" s="101"/>
      <c r="AE27" s="98"/>
      <c r="AF27" s="98"/>
      <c r="AG27" s="100">
        <f t="shared" si="7"/>
        <v>0</v>
      </c>
      <c r="AH27" s="100">
        <f t="shared" si="12"/>
        <v>0</v>
      </c>
      <c r="AI27" s="101"/>
      <c r="AJ27" s="98"/>
      <c r="AK27" s="98"/>
      <c r="AL27" s="100">
        <f t="shared" si="8"/>
        <v>0</v>
      </c>
      <c r="AM27" s="100">
        <f t="shared" si="13"/>
        <v>0</v>
      </c>
      <c r="AN27" s="102">
        <f t="shared" si="9"/>
        <v>0</v>
      </c>
      <c r="AO27" s="105"/>
    </row>
    <row r="28" spans="1:42" ht="13.9" hidden="1" customHeight="1" outlineLevel="1" x14ac:dyDescent="0.2">
      <c r="A28" s="90" t="s">
        <v>49</v>
      </c>
      <c r="B28" s="91" t="str">
        <f t="shared" si="0"/>
        <v>enter at top</v>
      </c>
      <c r="C28" s="91" t="str">
        <f t="shared" si="1"/>
        <v>23520</v>
      </c>
      <c r="D28" s="91" t="str">
        <f t="shared" si="2"/>
        <v>NG01</v>
      </c>
      <c r="E28" s="91" t="str">
        <f t="shared" si="3"/>
        <v>L000</v>
      </c>
      <c r="F28" s="92"/>
      <c r="G28" s="92"/>
      <c r="H28" s="92"/>
      <c r="I28" s="92"/>
      <c r="J28" s="93"/>
      <c r="K28" s="80"/>
      <c r="L28" s="106"/>
      <c r="M28" s="96"/>
      <c r="N28" s="97"/>
      <c r="O28" s="98"/>
      <c r="P28" s="98"/>
      <c r="Q28" s="98"/>
      <c r="R28" s="99"/>
      <c r="S28" s="100">
        <f t="shared" si="4"/>
        <v>0</v>
      </c>
      <c r="T28" s="101"/>
      <c r="U28" s="98"/>
      <c r="V28" s="98"/>
      <c r="W28" s="100">
        <f t="shared" si="5"/>
        <v>0</v>
      </c>
      <c r="X28" s="100">
        <f t="shared" si="10"/>
        <v>0</v>
      </c>
      <c r="Y28" s="101"/>
      <c r="Z28" s="98"/>
      <c r="AA28" s="98"/>
      <c r="AB28" s="100">
        <f t="shared" si="6"/>
        <v>0</v>
      </c>
      <c r="AC28" s="100">
        <f t="shared" si="11"/>
        <v>0</v>
      </c>
      <c r="AD28" s="101"/>
      <c r="AE28" s="98"/>
      <c r="AF28" s="98"/>
      <c r="AG28" s="100">
        <f t="shared" si="7"/>
        <v>0</v>
      </c>
      <c r="AH28" s="100">
        <f t="shared" si="12"/>
        <v>0</v>
      </c>
      <c r="AI28" s="101"/>
      <c r="AJ28" s="98"/>
      <c r="AK28" s="98"/>
      <c r="AL28" s="100">
        <f t="shared" si="8"/>
        <v>0</v>
      </c>
      <c r="AM28" s="100">
        <f t="shared" si="13"/>
        <v>0</v>
      </c>
      <c r="AN28" s="102">
        <f t="shared" si="9"/>
        <v>0</v>
      </c>
      <c r="AO28" s="105"/>
    </row>
    <row r="29" spans="1:42" ht="13.9" hidden="1" customHeight="1" outlineLevel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3"/>
      <c r="K29" s="107"/>
      <c r="L29" s="106"/>
      <c r="M29" s="96"/>
      <c r="N29" s="97"/>
      <c r="O29" s="98"/>
      <c r="P29" s="98"/>
      <c r="Q29" s="98"/>
      <c r="R29" s="99"/>
      <c r="S29" s="86"/>
      <c r="T29" s="101"/>
      <c r="U29" s="98"/>
      <c r="V29" s="98"/>
      <c r="W29" s="86"/>
      <c r="X29" s="86"/>
      <c r="Y29" s="101"/>
      <c r="Z29" s="98"/>
      <c r="AA29" s="98"/>
      <c r="AB29" s="86"/>
      <c r="AC29" s="86"/>
      <c r="AD29" s="101"/>
      <c r="AE29" s="98"/>
      <c r="AF29" s="98"/>
      <c r="AG29" s="100"/>
      <c r="AH29" s="86"/>
      <c r="AI29" s="101"/>
      <c r="AJ29" s="98"/>
      <c r="AK29" s="98"/>
      <c r="AL29" s="86"/>
      <c r="AM29" s="86"/>
      <c r="AN29" s="88"/>
      <c r="AO29" s="105"/>
    </row>
    <row r="30" spans="1:42" ht="13.9" hidden="1" customHeight="1" outlineLevel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67" t="s">
        <v>60</v>
      </c>
      <c r="K30" s="108"/>
      <c r="L30" s="81"/>
      <c r="M30" s="96"/>
      <c r="N30" s="83"/>
      <c r="O30" s="85"/>
      <c r="P30" s="85"/>
      <c r="Q30" s="85"/>
      <c r="R30" s="86"/>
      <c r="S30" s="86"/>
      <c r="T30" s="87"/>
      <c r="U30" s="85"/>
      <c r="V30" s="85"/>
      <c r="W30" s="86"/>
      <c r="X30" s="86"/>
      <c r="Y30" s="87"/>
      <c r="Z30" s="85"/>
      <c r="AA30" s="85"/>
      <c r="AB30" s="86"/>
      <c r="AC30" s="86"/>
      <c r="AD30" s="87"/>
      <c r="AE30" s="85"/>
      <c r="AF30" s="85"/>
      <c r="AG30" s="86"/>
      <c r="AH30" s="86"/>
      <c r="AI30" s="87"/>
      <c r="AJ30" s="85"/>
      <c r="AK30" s="85"/>
      <c r="AL30" s="86"/>
      <c r="AM30" s="86"/>
      <c r="AN30" s="88"/>
      <c r="AO30" s="43"/>
    </row>
    <row r="31" spans="1:42" ht="13.9" hidden="1" customHeight="1" outlineLevel="1" x14ac:dyDescent="0.2">
      <c r="A31" s="90" t="s">
        <v>61</v>
      </c>
      <c r="B31" s="91" t="str">
        <f t="shared" ref="B31:B33" si="14">IF(AB=0,"enter at top",AB)</f>
        <v>enter at top</v>
      </c>
      <c r="C31" s="91" t="str">
        <f t="shared" ref="C31:C33" si="15">IF(DEPT=0,"enter at top",DEPT)</f>
        <v>23520</v>
      </c>
      <c r="D31" s="91" t="s">
        <v>62</v>
      </c>
      <c r="E31" s="91" t="str">
        <f t="shared" ref="E31:E33" si="16">CONCATENATE(AB,"L000")</f>
        <v>L000</v>
      </c>
      <c r="F31" s="92"/>
      <c r="G31" s="92"/>
      <c r="H31" s="92"/>
      <c r="I31" s="92"/>
      <c r="J31" s="93"/>
      <c r="K31" s="80"/>
      <c r="L31" s="106"/>
      <c r="M31" s="96"/>
      <c r="N31" s="97"/>
      <c r="O31" s="98"/>
      <c r="P31" s="109"/>
      <c r="Q31" s="109"/>
      <c r="R31" s="99"/>
      <c r="S31" s="100">
        <f>ROUND(N31*O31*P31*R31,0)</f>
        <v>0</v>
      </c>
      <c r="T31" s="101"/>
      <c r="U31" s="98"/>
      <c r="V31" s="109"/>
      <c r="W31" s="100">
        <f>ROUND(R31*(100%+$X$2),0)</f>
        <v>0</v>
      </c>
      <c r="X31" s="100">
        <f>ROUND(T31*U31*V31*W31,0)</f>
        <v>0</v>
      </c>
      <c r="Y31" s="101"/>
      <c r="Z31" s="98"/>
      <c r="AA31" s="109"/>
      <c r="AB31" s="100">
        <f>ROUND(W31*(100%+$X$2),0)</f>
        <v>0</v>
      </c>
      <c r="AC31" s="100">
        <f>ROUND(Y31*Z31*AA31*AB31,0)</f>
        <v>0</v>
      </c>
      <c r="AD31" s="101"/>
      <c r="AE31" s="98"/>
      <c r="AF31" s="109"/>
      <c r="AG31" s="100">
        <f>ROUND(AB31*(100%+$X$2),0)</f>
        <v>0</v>
      </c>
      <c r="AH31" s="100">
        <f>ROUND(AD31*AE31*AF31*AG31,0)</f>
        <v>0</v>
      </c>
      <c r="AI31" s="101"/>
      <c r="AJ31" s="98"/>
      <c r="AK31" s="109"/>
      <c r="AL31" s="100">
        <f>ROUND(AG31*(100%+$X$2),0)</f>
        <v>0</v>
      </c>
      <c r="AM31" s="100">
        <f>ROUND(AI31*AJ31*AK31*AL31,0)</f>
        <v>0</v>
      </c>
      <c r="AN31" s="102">
        <f>S31+X31+AC31+AH31+AM31</f>
        <v>0</v>
      </c>
      <c r="AO31" s="105"/>
    </row>
    <row r="32" spans="1:42" ht="13.9" hidden="1" customHeight="1" outlineLevel="1" x14ac:dyDescent="0.2">
      <c r="A32" s="90" t="s">
        <v>61</v>
      </c>
      <c r="B32" s="91" t="str">
        <f t="shared" si="14"/>
        <v>enter at top</v>
      </c>
      <c r="C32" s="91" t="str">
        <f t="shared" si="15"/>
        <v>23520</v>
      </c>
      <c r="D32" s="91" t="s">
        <v>62</v>
      </c>
      <c r="E32" s="91" t="str">
        <f t="shared" si="16"/>
        <v>L000</v>
      </c>
      <c r="F32" s="92"/>
      <c r="G32" s="92"/>
      <c r="H32" s="92"/>
      <c r="I32" s="92"/>
      <c r="J32" s="93"/>
      <c r="K32" s="80"/>
      <c r="L32" s="106"/>
      <c r="M32" s="96"/>
      <c r="N32" s="97"/>
      <c r="O32" s="98"/>
      <c r="P32" s="109"/>
      <c r="Q32" s="109"/>
      <c r="R32" s="99"/>
      <c r="S32" s="100">
        <f>ROUND(N32*O32*P32*R32,0)</f>
        <v>0</v>
      </c>
      <c r="T32" s="101"/>
      <c r="U32" s="98"/>
      <c r="V32" s="109"/>
      <c r="W32" s="100">
        <f>ROUND(R32*(100%+$X$2),0)</f>
        <v>0</v>
      </c>
      <c r="X32" s="100">
        <f>ROUND(T32*U32*V32*W32,0)</f>
        <v>0</v>
      </c>
      <c r="Y32" s="101"/>
      <c r="Z32" s="98"/>
      <c r="AA32" s="109"/>
      <c r="AB32" s="100">
        <f>ROUND(W32*(100%+$X$2),0)</f>
        <v>0</v>
      </c>
      <c r="AC32" s="100">
        <f>ROUND(Y32*Z32*AA32*AB32,0)</f>
        <v>0</v>
      </c>
      <c r="AD32" s="101"/>
      <c r="AE32" s="98"/>
      <c r="AF32" s="109"/>
      <c r="AG32" s="100">
        <f>ROUND(AB32*(100%+$X$2),0)</f>
        <v>0</v>
      </c>
      <c r="AH32" s="100">
        <f>ROUND(AD32*AE32*AF32*AG32,0)</f>
        <v>0</v>
      </c>
      <c r="AI32" s="101"/>
      <c r="AJ32" s="98"/>
      <c r="AK32" s="109"/>
      <c r="AL32" s="100">
        <f>ROUND(AG32*(100%+$X$2),0)</f>
        <v>0</v>
      </c>
      <c r="AM32" s="100">
        <f>ROUND(AI32*AJ32*AK32*AL32,0)</f>
        <v>0</v>
      </c>
      <c r="AN32" s="102">
        <f>S32+X32+AC32+AH32+AM32</f>
        <v>0</v>
      </c>
      <c r="AO32" s="103"/>
    </row>
    <row r="33" spans="1:41" ht="13.9" hidden="1" customHeight="1" outlineLevel="1" x14ac:dyDescent="0.2">
      <c r="A33" s="90" t="s">
        <v>61</v>
      </c>
      <c r="B33" s="91" t="str">
        <f t="shared" si="14"/>
        <v>enter at top</v>
      </c>
      <c r="C33" s="91" t="str">
        <f t="shared" si="15"/>
        <v>23520</v>
      </c>
      <c r="D33" s="91" t="s">
        <v>62</v>
      </c>
      <c r="E33" s="91" t="str">
        <f t="shared" si="16"/>
        <v>L000</v>
      </c>
      <c r="F33" s="92"/>
      <c r="G33" s="92"/>
      <c r="H33" s="92"/>
      <c r="I33" s="92"/>
      <c r="J33" s="93"/>
      <c r="K33" s="80"/>
      <c r="L33" s="106"/>
      <c r="M33" s="96"/>
      <c r="N33" s="97"/>
      <c r="O33" s="98"/>
      <c r="P33" s="109"/>
      <c r="Q33" s="109"/>
      <c r="R33" s="99"/>
      <c r="S33" s="100">
        <f>ROUND(N33*O33*P33*R33,0)</f>
        <v>0</v>
      </c>
      <c r="T33" s="101"/>
      <c r="U33" s="98"/>
      <c r="V33" s="109"/>
      <c r="W33" s="100">
        <f>ROUND(R33*(100%+$X$2),0)</f>
        <v>0</v>
      </c>
      <c r="X33" s="100">
        <f>ROUND(T33*U33*V33*W33,0)</f>
        <v>0</v>
      </c>
      <c r="Y33" s="101"/>
      <c r="Z33" s="98"/>
      <c r="AA33" s="109"/>
      <c r="AB33" s="100">
        <f>ROUND(W33*(100%+$X$2),0)</f>
        <v>0</v>
      </c>
      <c r="AC33" s="100">
        <f>ROUND(Y33*Z33*AA33*AB33,0)</f>
        <v>0</v>
      </c>
      <c r="AD33" s="101"/>
      <c r="AE33" s="98"/>
      <c r="AF33" s="109"/>
      <c r="AG33" s="100">
        <f>ROUND(AB33*(100%+$X$2),0)</f>
        <v>0</v>
      </c>
      <c r="AH33" s="100">
        <f>ROUND(AD33*AE33*AF33*AG33,0)</f>
        <v>0</v>
      </c>
      <c r="AI33" s="101"/>
      <c r="AJ33" s="98"/>
      <c r="AK33" s="109"/>
      <c r="AL33" s="100">
        <f>ROUND(AG33*(100%+$X$2),0)</f>
        <v>0</v>
      </c>
      <c r="AM33" s="100">
        <f>ROUND(AI33*AJ33*AK33*AL33,0)</f>
        <v>0</v>
      </c>
      <c r="AN33" s="102">
        <f>S33+X33+AC33+AH33+AM33</f>
        <v>0</v>
      </c>
      <c r="AO33" s="105"/>
    </row>
    <row r="34" spans="1:41" ht="13.9" hidden="1" customHeight="1" outlineLevel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110"/>
      <c r="K34" s="94"/>
      <c r="L34" s="111"/>
      <c r="M34" s="96"/>
      <c r="N34" s="97"/>
      <c r="O34" s="98"/>
      <c r="P34" s="98"/>
      <c r="Q34" s="98"/>
      <c r="R34" s="99"/>
      <c r="S34" s="86"/>
      <c r="T34" s="101"/>
      <c r="U34" s="98"/>
      <c r="V34" s="98"/>
      <c r="W34" s="86"/>
      <c r="X34" s="86"/>
      <c r="Y34" s="101"/>
      <c r="Z34" s="98"/>
      <c r="AA34" s="98"/>
      <c r="AB34" s="86"/>
      <c r="AC34" s="86"/>
      <c r="AD34" s="101"/>
      <c r="AE34" s="98"/>
      <c r="AF34" s="98"/>
      <c r="AG34" s="86"/>
      <c r="AH34" s="86"/>
      <c r="AI34" s="101"/>
      <c r="AJ34" s="98"/>
      <c r="AK34" s="98"/>
      <c r="AL34" s="86"/>
      <c r="AM34" s="86"/>
      <c r="AN34" s="88"/>
      <c r="AO34" s="43"/>
    </row>
    <row r="35" spans="1:41" s="125" customFormat="1" ht="13.9" hidden="1" customHeight="1" outlineLevel="1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3" t="s">
        <v>63</v>
      </c>
      <c r="K35" s="114"/>
      <c r="L35" s="115"/>
      <c r="M35" s="116"/>
      <c r="N35" s="117"/>
      <c r="O35" s="118"/>
      <c r="P35" s="119"/>
      <c r="Q35" s="119"/>
      <c r="R35" s="120"/>
      <c r="S35" s="121">
        <f>SUM(S12:S34)</f>
        <v>0</v>
      </c>
      <c r="T35" s="122"/>
      <c r="U35" s="118"/>
      <c r="V35" s="119"/>
      <c r="W35" s="120"/>
      <c r="X35" s="121">
        <f>SUM(X12:X34)</f>
        <v>0</v>
      </c>
      <c r="Y35" s="122"/>
      <c r="Z35" s="118"/>
      <c r="AA35" s="119"/>
      <c r="AB35" s="120"/>
      <c r="AC35" s="121">
        <f>SUM(AC12:AC34)</f>
        <v>0</v>
      </c>
      <c r="AD35" s="122"/>
      <c r="AE35" s="118"/>
      <c r="AF35" s="119"/>
      <c r="AG35" s="120"/>
      <c r="AH35" s="121">
        <f>SUM(AH12:AH34)</f>
        <v>0</v>
      </c>
      <c r="AI35" s="122"/>
      <c r="AJ35" s="118"/>
      <c r="AK35" s="119"/>
      <c r="AL35" s="120"/>
      <c r="AM35" s="121">
        <f>SUM(AM12:AM34)</f>
        <v>0</v>
      </c>
      <c r="AN35" s="123">
        <f>SUM(AN12:AN34)</f>
        <v>0</v>
      </c>
      <c r="AO35" s="124" t="str">
        <f>IF(SUM(S35,X35,AC35,AH35,AM35)=AN35,"Ties", "Doesn't Foot")</f>
        <v>Ties</v>
      </c>
    </row>
    <row r="36" spans="1:41" ht="13.9" customHeight="1" outlineLevel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7"/>
      <c r="K36" s="128"/>
      <c r="L36" s="129"/>
      <c r="M36" s="130"/>
      <c r="N36" s="131"/>
      <c r="O36" s="132"/>
      <c r="P36" s="132"/>
      <c r="Q36" s="132"/>
      <c r="R36" s="133"/>
      <c r="S36" s="133"/>
      <c r="T36" s="134"/>
      <c r="U36" s="132"/>
      <c r="V36" s="132"/>
      <c r="W36" s="133"/>
      <c r="X36" s="133"/>
      <c r="Y36" s="134"/>
      <c r="Z36" s="132"/>
      <c r="AA36" s="132"/>
      <c r="AB36" s="133"/>
      <c r="AC36" s="133"/>
      <c r="AD36" s="134"/>
      <c r="AE36" s="132"/>
      <c r="AF36" s="132"/>
      <c r="AG36" s="133"/>
      <c r="AH36" s="133"/>
      <c r="AI36" s="134"/>
      <c r="AJ36" s="132"/>
      <c r="AK36" s="132"/>
      <c r="AL36" s="133"/>
      <c r="AM36" s="133"/>
      <c r="AN36" s="135"/>
      <c r="AO36" s="43"/>
    </row>
    <row r="37" spans="1:41" s="21" customFormat="1" ht="13.9" customHeight="1" outlineLevel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67" t="s">
        <v>64</v>
      </c>
      <c r="K37" s="68"/>
      <c r="L37" s="136"/>
      <c r="M37" s="82"/>
      <c r="N37" s="83"/>
      <c r="O37" s="84"/>
      <c r="P37" s="85"/>
      <c r="Q37" s="85"/>
      <c r="R37" s="86"/>
      <c r="S37" s="86"/>
      <c r="T37" s="87"/>
      <c r="U37" s="84"/>
      <c r="V37" s="85"/>
      <c r="W37" s="86"/>
      <c r="X37" s="86"/>
      <c r="Y37" s="87"/>
      <c r="Z37" s="84"/>
      <c r="AA37" s="85"/>
      <c r="AB37" s="86"/>
      <c r="AC37" s="86"/>
      <c r="AD37" s="87"/>
      <c r="AE37" s="84"/>
      <c r="AF37" s="85"/>
      <c r="AG37" s="86"/>
      <c r="AH37" s="86"/>
      <c r="AI37" s="87"/>
      <c r="AJ37" s="84"/>
      <c r="AK37" s="85"/>
      <c r="AL37" s="86"/>
      <c r="AM37" s="86"/>
      <c r="AN37" s="88"/>
      <c r="AO37" s="89"/>
    </row>
    <row r="38" spans="1:41" s="21" customFormat="1" ht="13.9" customHeight="1" outlineLevel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67"/>
      <c r="K38" s="68"/>
      <c r="L38" s="136"/>
      <c r="M38" s="82"/>
      <c r="N38" s="83"/>
      <c r="O38" s="84"/>
      <c r="P38" s="85"/>
      <c r="Q38" s="85"/>
      <c r="R38" s="86"/>
      <c r="S38" s="86"/>
      <c r="T38" s="87"/>
      <c r="U38" s="84"/>
      <c r="V38" s="85"/>
      <c r="W38" s="86"/>
      <c r="X38" s="86"/>
      <c r="Y38" s="87"/>
      <c r="Z38" s="84"/>
      <c r="AA38" s="85"/>
      <c r="AB38" s="86"/>
      <c r="AC38" s="86"/>
      <c r="AD38" s="87"/>
      <c r="AE38" s="84"/>
      <c r="AF38" s="85"/>
      <c r="AG38" s="86"/>
      <c r="AH38" s="86"/>
      <c r="AI38" s="87"/>
      <c r="AJ38" s="84"/>
      <c r="AK38" s="85"/>
      <c r="AL38" s="86"/>
      <c r="AM38" s="86"/>
      <c r="AN38" s="88"/>
      <c r="AO38" s="89"/>
    </row>
    <row r="39" spans="1:41" s="21" customFormat="1" ht="13.9" customHeight="1" outlineLevel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137"/>
      <c r="K39" s="80"/>
      <c r="L39" s="138"/>
      <c r="M39" s="82"/>
      <c r="N39" s="83"/>
      <c r="O39" s="84"/>
      <c r="P39" s="85"/>
      <c r="Q39" s="85"/>
      <c r="R39" s="86"/>
      <c r="S39" s="86"/>
      <c r="T39" s="87"/>
      <c r="U39" s="84"/>
      <c r="V39" s="85"/>
      <c r="W39" s="86"/>
      <c r="X39" s="86"/>
      <c r="Y39" s="87"/>
      <c r="Z39" s="84"/>
      <c r="AA39" s="85"/>
      <c r="AB39" s="86"/>
      <c r="AC39" s="86"/>
      <c r="AD39" s="87"/>
      <c r="AE39" s="84"/>
      <c r="AF39" s="85"/>
      <c r="AG39" s="86"/>
      <c r="AH39" s="86"/>
      <c r="AI39" s="87"/>
      <c r="AJ39" s="84"/>
      <c r="AK39" s="85"/>
      <c r="AL39" s="86"/>
      <c r="AM39" s="86"/>
      <c r="AN39" s="88"/>
      <c r="AO39" s="89"/>
    </row>
    <row r="40" spans="1:41" ht="13.9" customHeight="1" outlineLevel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67"/>
      <c r="K40" s="108"/>
      <c r="L40" s="139"/>
      <c r="M40" s="96"/>
      <c r="N40" s="83"/>
      <c r="O40" s="85"/>
      <c r="P40" s="85"/>
      <c r="Q40" s="85"/>
      <c r="R40" s="86"/>
      <c r="S40" s="86"/>
      <c r="T40" s="87"/>
      <c r="U40" s="85"/>
      <c r="V40" s="85"/>
      <c r="W40" s="86"/>
      <c r="X40" s="86"/>
      <c r="Y40" s="87"/>
      <c r="Z40" s="85"/>
      <c r="AA40" s="85"/>
      <c r="AB40" s="86"/>
      <c r="AC40" s="86"/>
      <c r="AD40" s="87"/>
      <c r="AE40" s="85"/>
      <c r="AF40" s="85"/>
      <c r="AG40" s="86"/>
      <c r="AH40" s="86"/>
      <c r="AI40" s="87"/>
      <c r="AJ40" s="85"/>
      <c r="AK40" s="85"/>
      <c r="AL40" s="86"/>
      <c r="AM40" s="86"/>
      <c r="AN40" s="88"/>
      <c r="AO40" s="89"/>
    </row>
    <row r="41" spans="1:41" ht="13.9" customHeight="1" outlineLevel="1" x14ac:dyDescent="0.2">
      <c r="A41" s="90" t="s">
        <v>65</v>
      </c>
      <c r="B41" s="91" t="str">
        <f t="shared" ref="B41:B47" si="17">IF(AB=0,"enter at top",AB)</f>
        <v>enter at top</v>
      </c>
      <c r="C41" s="91" t="str">
        <f t="shared" ref="C41:C47" si="18">IF(DEPT=0,"enter at top",DEPT)</f>
        <v>23520</v>
      </c>
      <c r="D41" s="91" t="str">
        <f t="shared" ref="D41:D47" si="19">IF(MainOffice=0,"enter at top",CONCATENATE(CountryCode,MainOffice))</f>
        <v>NG01</v>
      </c>
      <c r="E41" s="91" t="str">
        <f t="shared" ref="E41:E47" si="20">CONCATENATE(AB,"L000")</f>
        <v>L000</v>
      </c>
      <c r="F41" s="92"/>
      <c r="G41" s="92"/>
      <c r="H41" s="92"/>
      <c r="I41" s="92"/>
      <c r="J41" s="93"/>
      <c r="K41" s="80"/>
      <c r="L41" s="140"/>
      <c r="M41" s="96"/>
      <c r="N41" s="97">
        <v>0.25</v>
      </c>
      <c r="O41" s="98">
        <v>1</v>
      </c>
      <c r="P41" s="109">
        <v>12</v>
      </c>
      <c r="Q41" s="141">
        <v>1000</v>
      </c>
      <c r="R41" s="99">
        <f>Q41/$AA$4</f>
        <v>2.5806451612903225</v>
      </c>
      <c r="S41" s="100">
        <f t="shared" ref="S41:S47" si="21">ROUND(N41*O41*P41*R41,0)</f>
        <v>8</v>
      </c>
      <c r="T41" s="101">
        <v>0.25</v>
      </c>
      <c r="U41" s="98">
        <v>1</v>
      </c>
      <c r="V41" s="109">
        <v>12</v>
      </c>
      <c r="W41" s="100">
        <f t="shared" ref="W41:W47" si="22">ROUND(R41*(100%+$X$3),0)</f>
        <v>3</v>
      </c>
      <c r="X41" s="100">
        <f>ROUND(T41*U41*V41*W41,0)</f>
        <v>9</v>
      </c>
      <c r="Y41" s="101">
        <v>0.25</v>
      </c>
      <c r="Z41" s="98">
        <v>1</v>
      </c>
      <c r="AA41" s="109">
        <v>12</v>
      </c>
      <c r="AB41" s="100">
        <f t="shared" ref="AB41:AB47" si="23">ROUND(W41*(100%+$X$3),0)</f>
        <v>3</v>
      </c>
      <c r="AC41" s="100">
        <f t="shared" ref="AC41:AC47" si="24">ROUND(Y41*Z41*AA41*AB41,0)</f>
        <v>9</v>
      </c>
      <c r="AD41" s="101">
        <v>0.25</v>
      </c>
      <c r="AE41" s="98">
        <v>1</v>
      </c>
      <c r="AF41" s="109">
        <v>12</v>
      </c>
      <c r="AG41" s="100">
        <f t="shared" ref="AG41:AG47" si="25">ROUND(AB41*(100%+$X$3),0)</f>
        <v>3</v>
      </c>
      <c r="AH41" s="100">
        <f t="shared" ref="AH41:AH47" si="26">ROUND(AD41*AE41*AF41*AG41,0)</f>
        <v>9</v>
      </c>
      <c r="AI41" s="101">
        <v>0.25</v>
      </c>
      <c r="AJ41" s="98">
        <v>1</v>
      </c>
      <c r="AK41" s="109">
        <v>12</v>
      </c>
      <c r="AL41" s="100">
        <f t="shared" ref="AL41:AL47" si="27">ROUND(AG41*(100%+$X$3),0)</f>
        <v>3</v>
      </c>
      <c r="AM41" s="100">
        <f t="shared" ref="AM41:AM47" si="28">ROUND(AI41*AJ41*AK41*AL41,0)</f>
        <v>9</v>
      </c>
      <c r="AN41" s="102">
        <f t="shared" ref="AN41:AN47" si="29">S41+X41+AC41+AH41+AM41</f>
        <v>44</v>
      </c>
      <c r="AO41" s="105"/>
    </row>
    <row r="42" spans="1:41" ht="13.9" customHeight="1" outlineLevel="1" x14ac:dyDescent="0.2">
      <c r="A42" s="90" t="s">
        <v>65</v>
      </c>
      <c r="B42" s="91" t="str">
        <f t="shared" si="17"/>
        <v>enter at top</v>
      </c>
      <c r="C42" s="91" t="str">
        <f t="shared" si="18"/>
        <v>23520</v>
      </c>
      <c r="D42" s="91" t="str">
        <f t="shared" si="19"/>
        <v>NG01</v>
      </c>
      <c r="E42" s="91" t="str">
        <f t="shared" si="20"/>
        <v>L000</v>
      </c>
      <c r="F42" s="92"/>
      <c r="G42" s="92"/>
      <c r="H42" s="92"/>
      <c r="I42" s="92"/>
      <c r="J42" s="93"/>
      <c r="K42" s="80"/>
      <c r="L42" s="140"/>
      <c r="M42" s="96"/>
      <c r="N42" s="97">
        <v>1</v>
      </c>
      <c r="O42" s="98">
        <v>1</v>
      </c>
      <c r="P42" s="109">
        <v>12</v>
      </c>
      <c r="Q42" s="141"/>
      <c r="R42" s="99">
        <f t="shared" ref="R42:R43" si="30">Q42/$AA$4</f>
        <v>0</v>
      </c>
      <c r="S42" s="100">
        <f t="shared" si="21"/>
        <v>0</v>
      </c>
      <c r="T42" s="101">
        <v>1</v>
      </c>
      <c r="U42" s="98">
        <v>1</v>
      </c>
      <c r="V42" s="109">
        <v>12</v>
      </c>
      <c r="W42" s="100">
        <f t="shared" si="22"/>
        <v>0</v>
      </c>
      <c r="X42" s="100">
        <f t="shared" ref="X42:X47" si="31">ROUND(T42*U42*V42*W42,0)</f>
        <v>0</v>
      </c>
      <c r="Y42" s="101">
        <v>1</v>
      </c>
      <c r="Z42" s="98">
        <v>1</v>
      </c>
      <c r="AA42" s="109">
        <v>12</v>
      </c>
      <c r="AB42" s="100">
        <f t="shared" si="23"/>
        <v>0</v>
      </c>
      <c r="AC42" s="100">
        <f t="shared" si="24"/>
        <v>0</v>
      </c>
      <c r="AD42" s="101">
        <v>1</v>
      </c>
      <c r="AE42" s="98">
        <v>1</v>
      </c>
      <c r="AF42" s="109">
        <v>12</v>
      </c>
      <c r="AG42" s="100">
        <f t="shared" si="25"/>
        <v>0</v>
      </c>
      <c r="AH42" s="100">
        <f t="shared" si="26"/>
        <v>0</v>
      </c>
      <c r="AI42" s="101">
        <v>1</v>
      </c>
      <c r="AJ42" s="98">
        <v>1</v>
      </c>
      <c r="AK42" s="109">
        <v>12</v>
      </c>
      <c r="AL42" s="100">
        <f t="shared" si="27"/>
        <v>0</v>
      </c>
      <c r="AM42" s="100">
        <f t="shared" si="28"/>
        <v>0</v>
      </c>
      <c r="AN42" s="102">
        <f t="shared" si="29"/>
        <v>0</v>
      </c>
      <c r="AO42" s="105"/>
    </row>
    <row r="43" spans="1:41" ht="13.9" customHeight="1" outlineLevel="1" x14ac:dyDescent="0.2">
      <c r="A43" s="90" t="s">
        <v>65</v>
      </c>
      <c r="B43" s="91" t="str">
        <f t="shared" si="17"/>
        <v>enter at top</v>
      </c>
      <c r="C43" s="91" t="str">
        <f t="shared" si="18"/>
        <v>23520</v>
      </c>
      <c r="D43" s="91" t="str">
        <f t="shared" si="19"/>
        <v>NG01</v>
      </c>
      <c r="E43" s="91" t="str">
        <f t="shared" si="20"/>
        <v>L000</v>
      </c>
      <c r="F43" s="92"/>
      <c r="G43" s="92"/>
      <c r="H43" s="92"/>
      <c r="I43" s="92"/>
      <c r="J43" s="93"/>
      <c r="K43" s="80"/>
      <c r="L43" s="140"/>
      <c r="M43" s="96"/>
      <c r="N43" s="97">
        <v>1</v>
      </c>
      <c r="O43" s="98">
        <v>1</v>
      </c>
      <c r="P43" s="109">
        <v>12</v>
      </c>
      <c r="Q43" s="141"/>
      <c r="R43" s="99">
        <f t="shared" si="30"/>
        <v>0</v>
      </c>
      <c r="S43" s="100">
        <f t="shared" si="21"/>
        <v>0</v>
      </c>
      <c r="T43" s="101">
        <v>1</v>
      </c>
      <c r="U43" s="98">
        <v>1</v>
      </c>
      <c r="V43" s="109">
        <v>12</v>
      </c>
      <c r="W43" s="100">
        <f t="shared" si="22"/>
        <v>0</v>
      </c>
      <c r="X43" s="100">
        <f t="shared" si="31"/>
        <v>0</v>
      </c>
      <c r="Y43" s="101">
        <v>1</v>
      </c>
      <c r="Z43" s="98">
        <v>1</v>
      </c>
      <c r="AA43" s="109">
        <v>12</v>
      </c>
      <c r="AB43" s="100">
        <f t="shared" si="23"/>
        <v>0</v>
      </c>
      <c r="AC43" s="100">
        <f t="shared" si="24"/>
        <v>0</v>
      </c>
      <c r="AD43" s="101">
        <v>1</v>
      </c>
      <c r="AE43" s="98">
        <v>1</v>
      </c>
      <c r="AF43" s="109">
        <v>12</v>
      </c>
      <c r="AG43" s="100">
        <f t="shared" si="25"/>
        <v>0</v>
      </c>
      <c r="AH43" s="100">
        <f t="shared" si="26"/>
        <v>0</v>
      </c>
      <c r="AI43" s="101">
        <v>1</v>
      </c>
      <c r="AJ43" s="98">
        <v>1</v>
      </c>
      <c r="AK43" s="109">
        <v>12</v>
      </c>
      <c r="AL43" s="100">
        <f t="shared" si="27"/>
        <v>0</v>
      </c>
      <c r="AM43" s="100">
        <f t="shared" si="28"/>
        <v>0</v>
      </c>
      <c r="AN43" s="102">
        <f t="shared" si="29"/>
        <v>0</v>
      </c>
      <c r="AO43" s="105"/>
    </row>
    <row r="44" spans="1:41" ht="13.9" hidden="1" customHeight="1" outlineLevel="1" x14ac:dyDescent="0.2">
      <c r="A44" s="90" t="s">
        <v>65</v>
      </c>
      <c r="B44" s="91" t="str">
        <f t="shared" si="17"/>
        <v>enter at top</v>
      </c>
      <c r="C44" s="91" t="str">
        <f t="shared" si="18"/>
        <v>23520</v>
      </c>
      <c r="D44" s="91" t="str">
        <f t="shared" si="19"/>
        <v>NG01</v>
      </c>
      <c r="E44" s="91" t="str">
        <f t="shared" si="20"/>
        <v>L000</v>
      </c>
      <c r="F44" s="92"/>
      <c r="G44" s="92"/>
      <c r="H44" s="92"/>
      <c r="I44" s="92"/>
      <c r="J44" s="93"/>
      <c r="K44" s="80"/>
      <c r="L44" s="142"/>
      <c r="M44" s="96"/>
      <c r="N44" s="97"/>
      <c r="O44" s="98"/>
      <c r="P44" s="109"/>
      <c r="Q44" s="141"/>
      <c r="R44" s="99"/>
      <c r="S44" s="100">
        <f t="shared" si="21"/>
        <v>0</v>
      </c>
      <c r="T44" s="101"/>
      <c r="U44" s="98"/>
      <c r="V44" s="109"/>
      <c r="W44" s="100">
        <f t="shared" si="22"/>
        <v>0</v>
      </c>
      <c r="X44" s="100">
        <f t="shared" si="31"/>
        <v>0</v>
      </c>
      <c r="Y44" s="101"/>
      <c r="Z44" s="98"/>
      <c r="AA44" s="109"/>
      <c r="AB44" s="100">
        <f t="shared" si="23"/>
        <v>0</v>
      </c>
      <c r="AC44" s="100">
        <f t="shared" si="24"/>
        <v>0</v>
      </c>
      <c r="AD44" s="101"/>
      <c r="AE44" s="98"/>
      <c r="AF44" s="109"/>
      <c r="AG44" s="100">
        <f t="shared" si="25"/>
        <v>0</v>
      </c>
      <c r="AH44" s="100">
        <f t="shared" si="26"/>
        <v>0</v>
      </c>
      <c r="AI44" s="101"/>
      <c r="AJ44" s="98"/>
      <c r="AK44" s="109"/>
      <c r="AL44" s="100">
        <f t="shared" si="27"/>
        <v>0</v>
      </c>
      <c r="AM44" s="100">
        <f t="shared" si="28"/>
        <v>0</v>
      </c>
      <c r="AN44" s="102">
        <f t="shared" si="29"/>
        <v>0</v>
      </c>
      <c r="AO44" s="105"/>
    </row>
    <row r="45" spans="1:41" ht="13.9" hidden="1" customHeight="1" outlineLevel="1" x14ac:dyDescent="0.2">
      <c r="A45" s="90" t="s">
        <v>65</v>
      </c>
      <c r="B45" s="91" t="str">
        <f t="shared" si="17"/>
        <v>enter at top</v>
      </c>
      <c r="C45" s="91" t="str">
        <f t="shared" si="18"/>
        <v>23520</v>
      </c>
      <c r="D45" s="91" t="str">
        <f t="shared" si="19"/>
        <v>NG01</v>
      </c>
      <c r="E45" s="91" t="str">
        <f t="shared" si="20"/>
        <v>L000</v>
      </c>
      <c r="F45" s="92"/>
      <c r="G45" s="92"/>
      <c r="H45" s="92"/>
      <c r="I45" s="92"/>
      <c r="J45" s="93"/>
      <c r="K45" s="80"/>
      <c r="L45" s="142"/>
      <c r="M45" s="96"/>
      <c r="N45" s="97"/>
      <c r="O45" s="98"/>
      <c r="P45" s="109"/>
      <c r="Q45" s="141"/>
      <c r="R45" s="99"/>
      <c r="S45" s="100">
        <f t="shared" si="21"/>
        <v>0</v>
      </c>
      <c r="T45" s="101"/>
      <c r="U45" s="98"/>
      <c r="V45" s="109"/>
      <c r="W45" s="100">
        <f t="shared" si="22"/>
        <v>0</v>
      </c>
      <c r="X45" s="100">
        <f t="shared" si="31"/>
        <v>0</v>
      </c>
      <c r="Y45" s="101"/>
      <c r="Z45" s="98"/>
      <c r="AA45" s="109"/>
      <c r="AB45" s="100">
        <f t="shared" si="23"/>
        <v>0</v>
      </c>
      <c r="AC45" s="100">
        <f t="shared" si="24"/>
        <v>0</v>
      </c>
      <c r="AD45" s="101"/>
      <c r="AE45" s="98"/>
      <c r="AF45" s="109"/>
      <c r="AG45" s="100">
        <f t="shared" si="25"/>
        <v>0</v>
      </c>
      <c r="AH45" s="100">
        <f t="shared" si="26"/>
        <v>0</v>
      </c>
      <c r="AI45" s="101"/>
      <c r="AJ45" s="98"/>
      <c r="AK45" s="109"/>
      <c r="AL45" s="100">
        <f t="shared" si="27"/>
        <v>0</v>
      </c>
      <c r="AM45" s="100">
        <f t="shared" si="28"/>
        <v>0</v>
      </c>
      <c r="AN45" s="102">
        <f t="shared" si="29"/>
        <v>0</v>
      </c>
      <c r="AO45" s="105"/>
    </row>
    <row r="46" spans="1:41" ht="13.9" hidden="1" customHeight="1" outlineLevel="1" x14ac:dyDescent="0.2">
      <c r="A46" s="90" t="s">
        <v>65</v>
      </c>
      <c r="B46" s="91" t="str">
        <f t="shared" si="17"/>
        <v>enter at top</v>
      </c>
      <c r="C46" s="91" t="str">
        <f t="shared" si="18"/>
        <v>23520</v>
      </c>
      <c r="D46" s="91" t="str">
        <f t="shared" si="19"/>
        <v>NG01</v>
      </c>
      <c r="E46" s="91" t="str">
        <f t="shared" si="20"/>
        <v>L000</v>
      </c>
      <c r="F46" s="92"/>
      <c r="G46" s="92"/>
      <c r="H46" s="92"/>
      <c r="I46" s="92"/>
      <c r="J46" s="93"/>
      <c r="K46" s="80"/>
      <c r="L46" s="142"/>
      <c r="M46" s="96"/>
      <c r="N46" s="97"/>
      <c r="O46" s="98"/>
      <c r="P46" s="109"/>
      <c r="Q46" s="141"/>
      <c r="R46" s="99"/>
      <c r="S46" s="100">
        <f t="shared" si="21"/>
        <v>0</v>
      </c>
      <c r="T46" s="101"/>
      <c r="U46" s="98"/>
      <c r="V46" s="109"/>
      <c r="W46" s="100">
        <f t="shared" si="22"/>
        <v>0</v>
      </c>
      <c r="X46" s="100">
        <f t="shared" si="31"/>
        <v>0</v>
      </c>
      <c r="Y46" s="101"/>
      <c r="Z46" s="98"/>
      <c r="AA46" s="109"/>
      <c r="AB46" s="100">
        <f t="shared" si="23"/>
        <v>0</v>
      </c>
      <c r="AC46" s="100">
        <f t="shared" si="24"/>
        <v>0</v>
      </c>
      <c r="AD46" s="101"/>
      <c r="AE46" s="98"/>
      <c r="AF46" s="109"/>
      <c r="AG46" s="100">
        <f t="shared" si="25"/>
        <v>0</v>
      </c>
      <c r="AH46" s="100">
        <f t="shared" si="26"/>
        <v>0</v>
      </c>
      <c r="AI46" s="101"/>
      <c r="AJ46" s="98"/>
      <c r="AK46" s="109"/>
      <c r="AL46" s="100">
        <f t="shared" si="27"/>
        <v>0</v>
      </c>
      <c r="AM46" s="100">
        <f t="shared" si="28"/>
        <v>0</v>
      </c>
      <c r="AN46" s="102">
        <f t="shared" si="29"/>
        <v>0</v>
      </c>
      <c r="AO46" s="105"/>
    </row>
    <row r="47" spans="1:41" ht="13.9" hidden="1" customHeight="1" outlineLevel="1" x14ac:dyDescent="0.2">
      <c r="A47" s="90" t="s">
        <v>65</v>
      </c>
      <c r="B47" s="91" t="str">
        <f t="shared" si="17"/>
        <v>enter at top</v>
      </c>
      <c r="C47" s="91" t="str">
        <f t="shared" si="18"/>
        <v>23520</v>
      </c>
      <c r="D47" s="91" t="str">
        <f t="shared" si="19"/>
        <v>NG01</v>
      </c>
      <c r="E47" s="91" t="str">
        <f t="shared" si="20"/>
        <v>L000</v>
      </c>
      <c r="F47" s="92"/>
      <c r="G47" s="92"/>
      <c r="H47" s="92"/>
      <c r="I47" s="92"/>
      <c r="J47" s="93"/>
      <c r="K47" s="80"/>
      <c r="L47" s="142"/>
      <c r="M47" s="96"/>
      <c r="N47" s="97"/>
      <c r="O47" s="98"/>
      <c r="P47" s="109"/>
      <c r="Q47" s="141"/>
      <c r="R47" s="99"/>
      <c r="S47" s="100">
        <f t="shared" si="21"/>
        <v>0</v>
      </c>
      <c r="T47" s="101"/>
      <c r="U47" s="98"/>
      <c r="V47" s="109"/>
      <c r="W47" s="100">
        <f t="shared" si="22"/>
        <v>0</v>
      </c>
      <c r="X47" s="100">
        <f t="shared" si="31"/>
        <v>0</v>
      </c>
      <c r="Y47" s="101"/>
      <c r="Z47" s="98"/>
      <c r="AA47" s="109"/>
      <c r="AB47" s="100">
        <f t="shared" si="23"/>
        <v>0</v>
      </c>
      <c r="AC47" s="100">
        <f t="shared" si="24"/>
        <v>0</v>
      </c>
      <c r="AD47" s="101"/>
      <c r="AE47" s="98"/>
      <c r="AF47" s="109"/>
      <c r="AG47" s="100">
        <f t="shared" si="25"/>
        <v>0</v>
      </c>
      <c r="AH47" s="100">
        <f t="shared" si="26"/>
        <v>0</v>
      </c>
      <c r="AI47" s="101"/>
      <c r="AJ47" s="98"/>
      <c r="AK47" s="109"/>
      <c r="AL47" s="100">
        <f t="shared" si="27"/>
        <v>0</v>
      </c>
      <c r="AM47" s="100">
        <f t="shared" si="28"/>
        <v>0</v>
      </c>
      <c r="AN47" s="102">
        <f t="shared" si="29"/>
        <v>0</v>
      </c>
      <c r="AO47" s="105"/>
    </row>
    <row r="48" spans="1:41" ht="13.9" customHeight="1" outlineLevel="1" x14ac:dyDescent="0.2">
      <c r="A48" s="143"/>
      <c r="B48" s="143"/>
      <c r="C48" s="143"/>
      <c r="D48" s="143"/>
      <c r="E48" s="143"/>
      <c r="F48" s="143"/>
      <c r="G48" s="143"/>
      <c r="H48" s="143"/>
      <c r="I48" s="143"/>
      <c r="J48" s="93"/>
      <c r="K48" s="144"/>
      <c r="L48" s="142"/>
      <c r="M48" s="96"/>
      <c r="N48" s="97"/>
      <c r="O48" s="98"/>
      <c r="P48" s="109"/>
      <c r="Q48" s="141"/>
      <c r="R48" s="99"/>
      <c r="S48" s="145"/>
      <c r="T48" s="97"/>
      <c r="U48" s="98"/>
      <c r="V48" s="109"/>
      <c r="W48" s="86"/>
      <c r="X48" s="145"/>
      <c r="Y48" s="97"/>
      <c r="Z48" s="98"/>
      <c r="AA48" s="109"/>
      <c r="AB48" s="86"/>
      <c r="AC48" s="145"/>
      <c r="AD48" s="97"/>
      <c r="AE48" s="98"/>
      <c r="AF48" s="109"/>
      <c r="AG48" s="86"/>
      <c r="AH48" s="145"/>
      <c r="AI48" s="97"/>
      <c r="AJ48" s="98"/>
      <c r="AK48" s="109"/>
      <c r="AL48" s="86"/>
      <c r="AM48" s="86"/>
      <c r="AN48" s="88"/>
      <c r="AO48" s="105"/>
    </row>
    <row r="49" spans="1:41" ht="13.9" customHeight="1" outlineLevel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67"/>
      <c r="K49" s="108"/>
      <c r="L49" s="139"/>
      <c r="M49" s="96"/>
      <c r="N49" s="83"/>
      <c r="O49" s="85"/>
      <c r="P49" s="85"/>
      <c r="Q49" s="146"/>
      <c r="R49" s="86"/>
      <c r="S49" s="145"/>
      <c r="T49" s="83"/>
      <c r="U49" s="85"/>
      <c r="V49" s="85"/>
      <c r="W49" s="86"/>
      <c r="X49" s="145"/>
      <c r="Y49" s="83"/>
      <c r="Z49" s="85"/>
      <c r="AA49" s="85"/>
      <c r="AB49" s="86"/>
      <c r="AC49" s="145"/>
      <c r="AD49" s="83"/>
      <c r="AE49" s="85"/>
      <c r="AF49" s="85"/>
      <c r="AG49" s="86"/>
      <c r="AH49" s="145"/>
      <c r="AI49" s="83"/>
      <c r="AJ49" s="85"/>
      <c r="AK49" s="85"/>
      <c r="AL49" s="86"/>
      <c r="AM49" s="86"/>
      <c r="AN49" s="88"/>
      <c r="AO49" s="89"/>
    </row>
    <row r="50" spans="1:41" ht="13.9" customHeight="1" outlineLevel="1" x14ac:dyDescent="0.2">
      <c r="A50" s="90">
        <v>5110</v>
      </c>
      <c r="B50" s="91" t="str">
        <f t="shared" ref="B50:B68" si="32">IF(AB=0,"enter at top",AB)</f>
        <v>enter at top</v>
      </c>
      <c r="C50" s="91" t="str">
        <f t="shared" ref="C50:C68" si="33">IF(DEPT=0,"enter at top",DEPT)</f>
        <v>23520</v>
      </c>
      <c r="D50" s="91" t="str">
        <f t="shared" ref="D50:D68" si="34">IF(MainOffice=0,"enter at top",CONCATENATE(CountryCode,MainOffice))</f>
        <v>NG01</v>
      </c>
      <c r="E50" s="91" t="str">
        <f t="shared" ref="E50:E68" si="35">CONCATENATE(AB,"L000")</f>
        <v>L000</v>
      </c>
      <c r="F50" s="92"/>
      <c r="G50" s="92"/>
      <c r="H50" s="92"/>
      <c r="I50" s="92"/>
      <c r="J50" s="93"/>
      <c r="K50" s="80"/>
      <c r="L50" s="140"/>
      <c r="M50" s="96"/>
      <c r="N50" s="97">
        <v>1</v>
      </c>
      <c r="O50" s="98">
        <v>1</v>
      </c>
      <c r="P50" s="109">
        <v>12</v>
      </c>
      <c r="Q50" s="141"/>
      <c r="R50" s="99">
        <f t="shared" ref="R50:R67" si="36">Q50/$AA$4</f>
        <v>0</v>
      </c>
      <c r="S50" s="147">
        <f t="shared" ref="S50:S68" si="37">ROUND(N50*O50*P50*R50,0)</f>
        <v>0</v>
      </c>
      <c r="T50" s="97">
        <v>1</v>
      </c>
      <c r="U50" s="98">
        <v>1</v>
      </c>
      <c r="V50" s="109">
        <v>12</v>
      </c>
      <c r="W50" s="100">
        <f t="shared" ref="W50:W68" si="38">ROUND(R50*(100%+$X$3),0)</f>
        <v>0</v>
      </c>
      <c r="X50" s="147">
        <f t="shared" ref="X50:X68" si="39">ROUND(T50*U50*V50*W50,0)</f>
        <v>0</v>
      </c>
      <c r="Y50" s="97">
        <v>1</v>
      </c>
      <c r="Z50" s="98">
        <v>1</v>
      </c>
      <c r="AA50" s="109">
        <v>12</v>
      </c>
      <c r="AB50" s="100">
        <f t="shared" ref="AB50:AB68" si="40">ROUND(W50*(100%+$X$3),0)</f>
        <v>0</v>
      </c>
      <c r="AC50" s="147">
        <f t="shared" ref="AC50:AC68" si="41">ROUND(Y50*Z50*AA50*AB50,0)</f>
        <v>0</v>
      </c>
      <c r="AD50" s="97">
        <v>1</v>
      </c>
      <c r="AE50" s="98">
        <v>1</v>
      </c>
      <c r="AF50" s="109">
        <v>12</v>
      </c>
      <c r="AG50" s="100">
        <f t="shared" ref="AG50:AG68" si="42">ROUND(AB50*(100%+$X$3),0)</f>
        <v>0</v>
      </c>
      <c r="AH50" s="147">
        <f t="shared" ref="AH50:AH68" si="43">ROUND(AD50*AE50*AF50*AG50,0)</f>
        <v>0</v>
      </c>
      <c r="AI50" s="97">
        <v>1</v>
      </c>
      <c r="AJ50" s="98">
        <v>1</v>
      </c>
      <c r="AK50" s="109">
        <v>12</v>
      </c>
      <c r="AL50" s="100">
        <f t="shared" ref="AL50:AL68" si="44">ROUND(AG50*(100%+$X$3),0)</f>
        <v>0</v>
      </c>
      <c r="AM50" s="100">
        <f t="shared" ref="AM50:AM68" si="45">ROUND(AI50*AJ50*AK50*AL50,0)</f>
        <v>0</v>
      </c>
      <c r="AN50" s="102">
        <f t="shared" ref="AN50:AN68" si="46">S50+X50+AC50+AH50+AM50</f>
        <v>0</v>
      </c>
      <c r="AO50" s="103"/>
    </row>
    <row r="51" spans="1:41" ht="13.9" hidden="1" customHeight="1" outlineLevel="1" x14ac:dyDescent="0.2">
      <c r="A51" s="90">
        <v>5110</v>
      </c>
      <c r="B51" s="91" t="str">
        <f t="shared" si="32"/>
        <v>enter at top</v>
      </c>
      <c r="C51" s="91" t="str">
        <f t="shared" si="33"/>
        <v>23520</v>
      </c>
      <c r="D51" s="91" t="str">
        <f t="shared" si="34"/>
        <v>NG01</v>
      </c>
      <c r="E51" s="91" t="str">
        <f t="shared" si="35"/>
        <v>L000</v>
      </c>
      <c r="F51" s="92"/>
      <c r="G51" s="92"/>
      <c r="H51" s="92"/>
      <c r="I51" s="92"/>
      <c r="J51" s="93"/>
      <c r="K51" s="80"/>
      <c r="L51" s="140"/>
      <c r="M51" s="96"/>
      <c r="N51" s="97"/>
      <c r="O51" s="98"/>
      <c r="P51" s="109"/>
      <c r="Q51" s="141"/>
      <c r="R51" s="99">
        <f t="shared" si="36"/>
        <v>0</v>
      </c>
      <c r="S51" s="147">
        <f t="shared" si="37"/>
        <v>0</v>
      </c>
      <c r="T51" s="97"/>
      <c r="U51" s="98"/>
      <c r="V51" s="109"/>
      <c r="W51" s="100">
        <f t="shared" si="38"/>
        <v>0</v>
      </c>
      <c r="X51" s="147">
        <f t="shared" si="39"/>
        <v>0</v>
      </c>
      <c r="Y51" s="97"/>
      <c r="Z51" s="98"/>
      <c r="AA51" s="109"/>
      <c r="AB51" s="100">
        <f t="shared" si="40"/>
        <v>0</v>
      </c>
      <c r="AC51" s="147">
        <f t="shared" si="41"/>
        <v>0</v>
      </c>
      <c r="AD51" s="97"/>
      <c r="AE51" s="98"/>
      <c r="AF51" s="109"/>
      <c r="AG51" s="100">
        <f t="shared" si="42"/>
        <v>0</v>
      </c>
      <c r="AH51" s="147">
        <f t="shared" si="43"/>
        <v>0</v>
      </c>
      <c r="AI51" s="97"/>
      <c r="AJ51" s="98"/>
      <c r="AK51" s="109"/>
      <c r="AL51" s="100">
        <f t="shared" si="44"/>
        <v>0</v>
      </c>
      <c r="AM51" s="100">
        <f t="shared" si="45"/>
        <v>0</v>
      </c>
      <c r="AN51" s="102">
        <f t="shared" si="46"/>
        <v>0</v>
      </c>
      <c r="AO51" s="103"/>
    </row>
    <row r="52" spans="1:41" ht="13.9" customHeight="1" outlineLevel="1" x14ac:dyDescent="0.2">
      <c r="A52" s="90">
        <v>5110</v>
      </c>
      <c r="B52" s="91" t="str">
        <f t="shared" si="32"/>
        <v>enter at top</v>
      </c>
      <c r="C52" s="91" t="str">
        <f t="shared" si="33"/>
        <v>23520</v>
      </c>
      <c r="D52" s="91" t="str">
        <f t="shared" si="34"/>
        <v>NG01</v>
      </c>
      <c r="E52" s="91" t="str">
        <f t="shared" si="35"/>
        <v>L000</v>
      </c>
      <c r="F52" s="92"/>
      <c r="G52" s="92"/>
      <c r="H52" s="92"/>
      <c r="I52" s="92"/>
      <c r="J52" s="93"/>
      <c r="K52" s="80"/>
      <c r="L52" s="140"/>
      <c r="M52" s="96"/>
      <c r="N52" s="97">
        <v>0.5</v>
      </c>
      <c r="O52" s="98">
        <v>1</v>
      </c>
      <c r="P52" s="109">
        <v>12</v>
      </c>
      <c r="Q52" s="141"/>
      <c r="R52" s="99">
        <f t="shared" si="36"/>
        <v>0</v>
      </c>
      <c r="S52" s="147">
        <f t="shared" si="37"/>
        <v>0</v>
      </c>
      <c r="T52" s="97">
        <v>0.5</v>
      </c>
      <c r="U52" s="98">
        <v>1</v>
      </c>
      <c r="V52" s="109">
        <v>12</v>
      </c>
      <c r="W52" s="100">
        <f t="shared" si="38"/>
        <v>0</v>
      </c>
      <c r="X52" s="147">
        <f t="shared" si="39"/>
        <v>0</v>
      </c>
      <c r="Y52" s="97">
        <v>0.5</v>
      </c>
      <c r="Z52" s="98">
        <v>1</v>
      </c>
      <c r="AA52" s="109">
        <v>12</v>
      </c>
      <c r="AB52" s="100">
        <f t="shared" si="40"/>
        <v>0</v>
      </c>
      <c r="AC52" s="147">
        <f t="shared" si="41"/>
        <v>0</v>
      </c>
      <c r="AD52" s="97">
        <v>0.5</v>
      </c>
      <c r="AE52" s="98">
        <v>1</v>
      </c>
      <c r="AF52" s="109">
        <v>12</v>
      </c>
      <c r="AG52" s="100">
        <f t="shared" si="42"/>
        <v>0</v>
      </c>
      <c r="AH52" s="147">
        <f t="shared" si="43"/>
        <v>0</v>
      </c>
      <c r="AI52" s="97">
        <v>0.5</v>
      </c>
      <c r="AJ52" s="98">
        <v>1</v>
      </c>
      <c r="AK52" s="109">
        <v>12</v>
      </c>
      <c r="AL52" s="100">
        <f t="shared" si="44"/>
        <v>0</v>
      </c>
      <c r="AM52" s="100">
        <f t="shared" si="45"/>
        <v>0</v>
      </c>
      <c r="AN52" s="102">
        <f t="shared" si="46"/>
        <v>0</v>
      </c>
      <c r="AO52" s="103"/>
    </row>
    <row r="53" spans="1:41" ht="13.9" hidden="1" customHeight="1" outlineLevel="1" x14ac:dyDescent="0.2">
      <c r="A53" s="90">
        <v>5110</v>
      </c>
      <c r="B53" s="91" t="str">
        <f t="shared" si="32"/>
        <v>enter at top</v>
      </c>
      <c r="C53" s="91" t="str">
        <f t="shared" si="33"/>
        <v>23520</v>
      </c>
      <c r="D53" s="91" t="str">
        <f t="shared" si="34"/>
        <v>NG01</v>
      </c>
      <c r="E53" s="91" t="str">
        <f t="shared" si="35"/>
        <v>L000</v>
      </c>
      <c r="F53" s="92"/>
      <c r="G53" s="92"/>
      <c r="H53" s="92"/>
      <c r="I53" s="92"/>
      <c r="J53" s="93"/>
      <c r="K53" s="80"/>
      <c r="L53" s="142"/>
      <c r="M53" s="96"/>
      <c r="N53" s="97"/>
      <c r="O53" s="98"/>
      <c r="P53" s="109"/>
      <c r="Q53" s="141"/>
      <c r="R53" s="99">
        <f t="shared" si="36"/>
        <v>0</v>
      </c>
      <c r="S53" s="147">
        <f t="shared" si="37"/>
        <v>0</v>
      </c>
      <c r="T53" s="97"/>
      <c r="U53" s="98"/>
      <c r="V53" s="109"/>
      <c r="W53" s="100">
        <f t="shared" si="38"/>
        <v>0</v>
      </c>
      <c r="X53" s="147">
        <f t="shared" si="39"/>
        <v>0</v>
      </c>
      <c r="Y53" s="97"/>
      <c r="Z53" s="98"/>
      <c r="AA53" s="109"/>
      <c r="AB53" s="100">
        <f t="shared" si="40"/>
        <v>0</v>
      </c>
      <c r="AC53" s="147">
        <f t="shared" si="41"/>
        <v>0</v>
      </c>
      <c r="AD53" s="97"/>
      <c r="AE53" s="98"/>
      <c r="AF53" s="109"/>
      <c r="AG53" s="100">
        <f t="shared" si="42"/>
        <v>0</v>
      </c>
      <c r="AH53" s="147">
        <f t="shared" si="43"/>
        <v>0</v>
      </c>
      <c r="AI53" s="97"/>
      <c r="AJ53" s="98"/>
      <c r="AK53" s="109"/>
      <c r="AL53" s="100">
        <f t="shared" si="44"/>
        <v>0</v>
      </c>
      <c r="AM53" s="100">
        <f t="shared" si="45"/>
        <v>0</v>
      </c>
      <c r="AN53" s="102">
        <f t="shared" si="46"/>
        <v>0</v>
      </c>
      <c r="AO53" s="105"/>
    </row>
    <row r="54" spans="1:41" ht="13.9" hidden="1" customHeight="1" outlineLevel="1" x14ac:dyDescent="0.2">
      <c r="A54" s="90">
        <v>5110</v>
      </c>
      <c r="B54" s="91" t="str">
        <f t="shared" si="32"/>
        <v>enter at top</v>
      </c>
      <c r="C54" s="91" t="str">
        <f t="shared" si="33"/>
        <v>23520</v>
      </c>
      <c r="D54" s="91" t="str">
        <f t="shared" si="34"/>
        <v>NG01</v>
      </c>
      <c r="E54" s="91" t="str">
        <f t="shared" si="35"/>
        <v>L000</v>
      </c>
      <c r="F54" s="92"/>
      <c r="G54" s="92"/>
      <c r="H54" s="92"/>
      <c r="I54" s="92"/>
      <c r="J54" s="93"/>
      <c r="K54" s="80"/>
      <c r="L54" s="140"/>
      <c r="M54" s="96"/>
      <c r="N54" s="97"/>
      <c r="O54" s="98"/>
      <c r="P54" s="109"/>
      <c r="Q54" s="141"/>
      <c r="R54" s="99">
        <f t="shared" si="36"/>
        <v>0</v>
      </c>
      <c r="S54" s="147">
        <f t="shared" si="37"/>
        <v>0</v>
      </c>
      <c r="T54" s="97"/>
      <c r="U54" s="98"/>
      <c r="V54" s="109"/>
      <c r="W54" s="100">
        <f t="shared" si="38"/>
        <v>0</v>
      </c>
      <c r="X54" s="147">
        <f t="shared" si="39"/>
        <v>0</v>
      </c>
      <c r="Y54" s="97"/>
      <c r="Z54" s="98"/>
      <c r="AA54" s="109"/>
      <c r="AB54" s="100">
        <f t="shared" si="40"/>
        <v>0</v>
      </c>
      <c r="AC54" s="147">
        <f t="shared" si="41"/>
        <v>0</v>
      </c>
      <c r="AD54" s="97"/>
      <c r="AE54" s="98"/>
      <c r="AF54" s="109"/>
      <c r="AG54" s="100">
        <f t="shared" si="42"/>
        <v>0</v>
      </c>
      <c r="AH54" s="147">
        <f t="shared" si="43"/>
        <v>0</v>
      </c>
      <c r="AI54" s="97"/>
      <c r="AJ54" s="98"/>
      <c r="AK54" s="109"/>
      <c r="AL54" s="100">
        <f t="shared" si="44"/>
        <v>0</v>
      </c>
      <c r="AM54" s="100">
        <f t="shared" si="45"/>
        <v>0</v>
      </c>
      <c r="AN54" s="102">
        <f t="shared" si="46"/>
        <v>0</v>
      </c>
      <c r="AO54" s="103"/>
    </row>
    <row r="55" spans="1:41" ht="13.9" customHeight="1" outlineLevel="1" x14ac:dyDescent="0.2">
      <c r="A55" s="90">
        <v>5110</v>
      </c>
      <c r="B55" s="91" t="str">
        <f t="shared" si="32"/>
        <v>enter at top</v>
      </c>
      <c r="C55" s="91" t="str">
        <f t="shared" si="33"/>
        <v>23520</v>
      </c>
      <c r="D55" s="91" t="str">
        <f t="shared" si="34"/>
        <v>NG01</v>
      </c>
      <c r="E55" s="91" t="str">
        <f t="shared" si="35"/>
        <v>L000</v>
      </c>
      <c r="F55" s="92"/>
      <c r="G55" s="92"/>
      <c r="H55" s="92"/>
      <c r="I55" s="92"/>
      <c r="J55" s="93"/>
      <c r="K55" s="80"/>
      <c r="L55" s="140"/>
      <c r="M55" s="96"/>
      <c r="N55" s="97">
        <v>0.25</v>
      </c>
      <c r="O55" s="98">
        <v>1</v>
      </c>
      <c r="P55" s="109">
        <v>12</v>
      </c>
      <c r="Q55" s="141"/>
      <c r="R55" s="99">
        <f t="shared" si="36"/>
        <v>0</v>
      </c>
      <c r="S55" s="147">
        <f t="shared" si="37"/>
        <v>0</v>
      </c>
      <c r="T55" s="97">
        <v>0.5</v>
      </c>
      <c r="U55" s="98">
        <v>1</v>
      </c>
      <c r="V55" s="109">
        <v>12</v>
      </c>
      <c r="W55" s="100">
        <f t="shared" si="38"/>
        <v>0</v>
      </c>
      <c r="X55" s="147">
        <f t="shared" si="39"/>
        <v>0</v>
      </c>
      <c r="Y55" s="97">
        <v>0.5</v>
      </c>
      <c r="Z55" s="98">
        <v>1</v>
      </c>
      <c r="AA55" s="109">
        <v>12</v>
      </c>
      <c r="AB55" s="100">
        <f t="shared" si="40"/>
        <v>0</v>
      </c>
      <c r="AC55" s="147">
        <f t="shared" si="41"/>
        <v>0</v>
      </c>
      <c r="AD55" s="97">
        <v>0.5</v>
      </c>
      <c r="AE55" s="98">
        <v>1</v>
      </c>
      <c r="AF55" s="109">
        <v>12</v>
      </c>
      <c r="AG55" s="100">
        <f t="shared" si="42"/>
        <v>0</v>
      </c>
      <c r="AH55" s="147">
        <f t="shared" si="43"/>
        <v>0</v>
      </c>
      <c r="AI55" s="97">
        <v>0.5</v>
      </c>
      <c r="AJ55" s="98">
        <v>1</v>
      </c>
      <c r="AK55" s="109">
        <v>12</v>
      </c>
      <c r="AL55" s="100">
        <f t="shared" si="44"/>
        <v>0</v>
      </c>
      <c r="AM55" s="100">
        <f t="shared" si="45"/>
        <v>0</v>
      </c>
      <c r="AN55" s="102">
        <f t="shared" si="46"/>
        <v>0</v>
      </c>
      <c r="AO55" s="148"/>
    </row>
    <row r="56" spans="1:41" ht="13.9" hidden="1" customHeight="1" outlineLevel="1" x14ac:dyDescent="0.2">
      <c r="A56" s="90">
        <v>5110</v>
      </c>
      <c r="B56" s="91" t="str">
        <f t="shared" si="32"/>
        <v>enter at top</v>
      </c>
      <c r="C56" s="91" t="str">
        <f t="shared" si="33"/>
        <v>23520</v>
      </c>
      <c r="D56" s="91" t="str">
        <f t="shared" si="34"/>
        <v>NG01</v>
      </c>
      <c r="E56" s="91" t="str">
        <f t="shared" si="35"/>
        <v>L000</v>
      </c>
      <c r="F56" s="92"/>
      <c r="G56" s="92"/>
      <c r="H56" s="92"/>
      <c r="I56" s="92"/>
      <c r="J56" s="93"/>
      <c r="K56" s="80"/>
      <c r="L56" s="140"/>
      <c r="M56" s="96"/>
      <c r="N56" s="97"/>
      <c r="O56" s="98"/>
      <c r="P56" s="109"/>
      <c r="Q56" s="141"/>
      <c r="R56" s="99">
        <f t="shared" si="36"/>
        <v>0</v>
      </c>
      <c r="S56" s="147">
        <f t="shared" si="37"/>
        <v>0</v>
      </c>
      <c r="T56" s="97"/>
      <c r="U56" s="98"/>
      <c r="V56" s="109"/>
      <c r="W56" s="100">
        <f t="shared" si="38"/>
        <v>0</v>
      </c>
      <c r="X56" s="147">
        <f t="shared" si="39"/>
        <v>0</v>
      </c>
      <c r="Y56" s="97"/>
      <c r="Z56" s="98"/>
      <c r="AA56" s="109"/>
      <c r="AB56" s="100">
        <f t="shared" si="40"/>
        <v>0</v>
      </c>
      <c r="AC56" s="147">
        <f t="shared" si="41"/>
        <v>0</v>
      </c>
      <c r="AD56" s="97"/>
      <c r="AE56" s="98"/>
      <c r="AF56" s="109"/>
      <c r="AG56" s="100">
        <f t="shared" si="42"/>
        <v>0</v>
      </c>
      <c r="AH56" s="147">
        <f t="shared" si="43"/>
        <v>0</v>
      </c>
      <c r="AI56" s="97"/>
      <c r="AJ56" s="98"/>
      <c r="AK56" s="109"/>
      <c r="AL56" s="100">
        <f t="shared" si="44"/>
        <v>0</v>
      </c>
      <c r="AM56" s="100">
        <f t="shared" si="45"/>
        <v>0</v>
      </c>
      <c r="AN56" s="102">
        <f t="shared" si="46"/>
        <v>0</v>
      </c>
      <c r="AO56" s="103"/>
    </row>
    <row r="57" spans="1:41" ht="13.9" hidden="1" customHeight="1" outlineLevel="1" x14ac:dyDescent="0.2">
      <c r="A57" s="90">
        <v>5110</v>
      </c>
      <c r="B57" s="91" t="str">
        <f t="shared" si="32"/>
        <v>enter at top</v>
      </c>
      <c r="C57" s="91" t="str">
        <f t="shared" si="33"/>
        <v>23520</v>
      </c>
      <c r="D57" s="91" t="str">
        <f t="shared" si="34"/>
        <v>NG01</v>
      </c>
      <c r="E57" s="91" t="str">
        <f t="shared" si="35"/>
        <v>L000</v>
      </c>
      <c r="F57" s="92"/>
      <c r="G57" s="92"/>
      <c r="H57" s="92"/>
      <c r="I57" s="92"/>
      <c r="J57" s="93"/>
      <c r="K57" s="80"/>
      <c r="L57" s="140"/>
      <c r="M57" s="96"/>
      <c r="N57" s="97"/>
      <c r="O57" s="98"/>
      <c r="P57" s="109"/>
      <c r="Q57" s="141"/>
      <c r="R57" s="99">
        <f t="shared" si="36"/>
        <v>0</v>
      </c>
      <c r="S57" s="147">
        <f t="shared" si="37"/>
        <v>0</v>
      </c>
      <c r="T57" s="97"/>
      <c r="U57" s="98"/>
      <c r="V57" s="109"/>
      <c r="W57" s="100">
        <f t="shared" si="38"/>
        <v>0</v>
      </c>
      <c r="X57" s="147">
        <f t="shared" si="39"/>
        <v>0</v>
      </c>
      <c r="Y57" s="97"/>
      <c r="Z57" s="98"/>
      <c r="AA57" s="109"/>
      <c r="AB57" s="100">
        <f t="shared" si="40"/>
        <v>0</v>
      </c>
      <c r="AC57" s="147">
        <f t="shared" si="41"/>
        <v>0</v>
      </c>
      <c r="AD57" s="97"/>
      <c r="AE57" s="98"/>
      <c r="AF57" s="109"/>
      <c r="AG57" s="100">
        <f t="shared" si="42"/>
        <v>0</v>
      </c>
      <c r="AH57" s="147">
        <f t="shared" si="43"/>
        <v>0</v>
      </c>
      <c r="AI57" s="97"/>
      <c r="AJ57" s="98"/>
      <c r="AK57" s="109"/>
      <c r="AL57" s="100">
        <f t="shared" si="44"/>
        <v>0</v>
      </c>
      <c r="AM57" s="100">
        <f t="shared" si="45"/>
        <v>0</v>
      </c>
      <c r="AN57" s="102">
        <f t="shared" si="46"/>
        <v>0</v>
      </c>
      <c r="AO57" s="105"/>
    </row>
    <row r="58" spans="1:41" ht="13.9" hidden="1" customHeight="1" outlineLevel="1" x14ac:dyDescent="0.2">
      <c r="A58" s="90">
        <v>5110</v>
      </c>
      <c r="B58" s="91" t="str">
        <f t="shared" si="32"/>
        <v>enter at top</v>
      </c>
      <c r="C58" s="91" t="str">
        <f t="shared" si="33"/>
        <v>23520</v>
      </c>
      <c r="D58" s="91" t="str">
        <f t="shared" si="34"/>
        <v>NG01</v>
      </c>
      <c r="E58" s="91" t="str">
        <f t="shared" si="35"/>
        <v>L000</v>
      </c>
      <c r="F58" s="92"/>
      <c r="G58" s="92"/>
      <c r="H58" s="92"/>
      <c r="I58" s="92"/>
      <c r="J58" s="93"/>
      <c r="K58" s="80"/>
      <c r="L58" s="142"/>
      <c r="M58" s="96"/>
      <c r="N58" s="97"/>
      <c r="O58" s="98"/>
      <c r="P58" s="109"/>
      <c r="Q58" s="141"/>
      <c r="R58" s="99">
        <f t="shared" si="36"/>
        <v>0</v>
      </c>
      <c r="S58" s="147">
        <f t="shared" si="37"/>
        <v>0</v>
      </c>
      <c r="T58" s="97"/>
      <c r="U58" s="98"/>
      <c r="V58" s="109"/>
      <c r="W58" s="100">
        <f t="shared" si="38"/>
        <v>0</v>
      </c>
      <c r="X58" s="147">
        <f t="shared" si="39"/>
        <v>0</v>
      </c>
      <c r="Y58" s="97"/>
      <c r="Z58" s="98"/>
      <c r="AA58" s="109"/>
      <c r="AB58" s="100">
        <f t="shared" si="40"/>
        <v>0</v>
      </c>
      <c r="AC58" s="147">
        <f t="shared" si="41"/>
        <v>0</v>
      </c>
      <c r="AD58" s="97"/>
      <c r="AE58" s="98"/>
      <c r="AF58" s="109"/>
      <c r="AG58" s="100">
        <f t="shared" si="42"/>
        <v>0</v>
      </c>
      <c r="AH58" s="147">
        <f t="shared" si="43"/>
        <v>0</v>
      </c>
      <c r="AI58" s="97"/>
      <c r="AJ58" s="98"/>
      <c r="AK58" s="109"/>
      <c r="AL58" s="100">
        <f t="shared" si="44"/>
        <v>0</v>
      </c>
      <c r="AM58" s="100">
        <f t="shared" si="45"/>
        <v>0</v>
      </c>
      <c r="AN58" s="102">
        <f t="shared" si="46"/>
        <v>0</v>
      </c>
      <c r="AO58" s="105"/>
    </row>
    <row r="59" spans="1:41" ht="13.9" customHeight="1" outlineLevel="1" x14ac:dyDescent="0.2">
      <c r="A59" s="90">
        <v>5110</v>
      </c>
      <c r="B59" s="91" t="str">
        <f t="shared" si="32"/>
        <v>enter at top</v>
      </c>
      <c r="C59" s="91" t="str">
        <f t="shared" si="33"/>
        <v>23520</v>
      </c>
      <c r="D59" s="91" t="str">
        <f t="shared" si="34"/>
        <v>NG01</v>
      </c>
      <c r="E59" s="91" t="str">
        <f t="shared" si="35"/>
        <v>L000</v>
      </c>
      <c r="F59" s="92"/>
      <c r="G59" s="92"/>
      <c r="H59" s="92"/>
      <c r="I59" s="92"/>
      <c r="J59" s="93"/>
      <c r="K59" s="80"/>
      <c r="L59" s="140"/>
      <c r="M59" s="96"/>
      <c r="N59" s="97">
        <v>0.25</v>
      </c>
      <c r="O59" s="98">
        <v>1</v>
      </c>
      <c r="P59" s="109">
        <v>12</v>
      </c>
      <c r="Q59" s="141"/>
      <c r="R59" s="99">
        <f t="shared" si="36"/>
        <v>0</v>
      </c>
      <c r="S59" s="147">
        <f t="shared" si="37"/>
        <v>0</v>
      </c>
      <c r="T59" s="97">
        <v>0.3</v>
      </c>
      <c r="U59" s="98">
        <v>1</v>
      </c>
      <c r="V59" s="109">
        <v>12</v>
      </c>
      <c r="W59" s="100">
        <f t="shared" si="38"/>
        <v>0</v>
      </c>
      <c r="X59" s="147">
        <f t="shared" si="39"/>
        <v>0</v>
      </c>
      <c r="Y59" s="97">
        <v>0.3</v>
      </c>
      <c r="Z59" s="98">
        <v>1</v>
      </c>
      <c r="AA59" s="109">
        <v>12</v>
      </c>
      <c r="AB59" s="100">
        <f t="shared" si="40"/>
        <v>0</v>
      </c>
      <c r="AC59" s="147">
        <f t="shared" si="41"/>
        <v>0</v>
      </c>
      <c r="AD59" s="97">
        <v>0.3</v>
      </c>
      <c r="AE59" s="98">
        <v>1</v>
      </c>
      <c r="AF59" s="109">
        <v>12</v>
      </c>
      <c r="AG59" s="100">
        <f t="shared" si="42"/>
        <v>0</v>
      </c>
      <c r="AH59" s="147">
        <f t="shared" si="43"/>
        <v>0</v>
      </c>
      <c r="AI59" s="97">
        <v>0.3</v>
      </c>
      <c r="AJ59" s="98">
        <v>1</v>
      </c>
      <c r="AK59" s="109">
        <v>12</v>
      </c>
      <c r="AL59" s="100">
        <f t="shared" si="44"/>
        <v>0</v>
      </c>
      <c r="AM59" s="100">
        <f t="shared" si="45"/>
        <v>0</v>
      </c>
      <c r="AN59" s="102">
        <f t="shared" si="46"/>
        <v>0</v>
      </c>
      <c r="AO59" s="103"/>
    </row>
    <row r="60" spans="1:41" ht="13.9" hidden="1" customHeight="1" outlineLevel="1" x14ac:dyDescent="0.2">
      <c r="A60" s="90">
        <v>5110</v>
      </c>
      <c r="B60" s="91" t="str">
        <f t="shared" si="32"/>
        <v>enter at top</v>
      </c>
      <c r="C60" s="91" t="str">
        <f t="shared" si="33"/>
        <v>23520</v>
      </c>
      <c r="D60" s="91" t="str">
        <f t="shared" si="34"/>
        <v>NG01</v>
      </c>
      <c r="E60" s="91" t="str">
        <f t="shared" si="35"/>
        <v>L000</v>
      </c>
      <c r="F60" s="92"/>
      <c r="G60" s="92"/>
      <c r="H60" s="92"/>
      <c r="I60" s="92"/>
      <c r="J60" s="93"/>
      <c r="K60" s="80"/>
      <c r="L60" s="140"/>
      <c r="M60" s="96"/>
      <c r="N60" s="97"/>
      <c r="O60" s="98"/>
      <c r="P60" s="109"/>
      <c r="Q60" s="141"/>
      <c r="R60" s="99">
        <f t="shared" si="36"/>
        <v>0</v>
      </c>
      <c r="S60" s="147">
        <f t="shared" si="37"/>
        <v>0</v>
      </c>
      <c r="T60" s="97"/>
      <c r="U60" s="98"/>
      <c r="V60" s="109"/>
      <c r="W60" s="100">
        <f t="shared" si="38"/>
        <v>0</v>
      </c>
      <c r="X60" s="147">
        <f t="shared" si="39"/>
        <v>0</v>
      </c>
      <c r="Y60" s="97"/>
      <c r="Z60" s="98"/>
      <c r="AA60" s="109"/>
      <c r="AB60" s="100">
        <f t="shared" si="40"/>
        <v>0</v>
      </c>
      <c r="AC60" s="147">
        <f t="shared" si="41"/>
        <v>0</v>
      </c>
      <c r="AD60" s="97"/>
      <c r="AE60" s="98"/>
      <c r="AF60" s="109"/>
      <c r="AG60" s="100">
        <f t="shared" si="42"/>
        <v>0</v>
      </c>
      <c r="AH60" s="147">
        <f t="shared" si="43"/>
        <v>0</v>
      </c>
      <c r="AI60" s="97"/>
      <c r="AJ60" s="98"/>
      <c r="AK60" s="109"/>
      <c r="AL60" s="100">
        <f t="shared" si="44"/>
        <v>0</v>
      </c>
      <c r="AM60" s="100">
        <f t="shared" si="45"/>
        <v>0</v>
      </c>
      <c r="AN60" s="102">
        <f t="shared" si="46"/>
        <v>0</v>
      </c>
      <c r="AO60" s="103"/>
    </row>
    <row r="61" spans="1:41" ht="13.9" hidden="1" customHeight="1" outlineLevel="1" x14ac:dyDescent="0.2">
      <c r="A61" s="90">
        <v>5110</v>
      </c>
      <c r="B61" s="91" t="str">
        <f t="shared" si="32"/>
        <v>enter at top</v>
      </c>
      <c r="C61" s="91" t="str">
        <f t="shared" si="33"/>
        <v>23520</v>
      </c>
      <c r="D61" s="91" t="str">
        <f t="shared" si="34"/>
        <v>NG01</v>
      </c>
      <c r="E61" s="91" t="str">
        <f t="shared" si="35"/>
        <v>L000</v>
      </c>
      <c r="F61" s="92"/>
      <c r="G61" s="92"/>
      <c r="H61" s="92"/>
      <c r="I61" s="92"/>
      <c r="J61" s="93"/>
      <c r="K61" s="80"/>
      <c r="L61" s="140"/>
      <c r="M61" s="96"/>
      <c r="N61" s="97"/>
      <c r="O61" s="98"/>
      <c r="P61" s="109"/>
      <c r="Q61" s="141"/>
      <c r="R61" s="99">
        <f t="shared" si="36"/>
        <v>0</v>
      </c>
      <c r="S61" s="147">
        <f t="shared" si="37"/>
        <v>0</v>
      </c>
      <c r="T61" s="97"/>
      <c r="U61" s="98"/>
      <c r="V61" s="109"/>
      <c r="W61" s="100">
        <f t="shared" si="38"/>
        <v>0</v>
      </c>
      <c r="X61" s="147">
        <f t="shared" si="39"/>
        <v>0</v>
      </c>
      <c r="Y61" s="97"/>
      <c r="Z61" s="98"/>
      <c r="AA61" s="109"/>
      <c r="AB61" s="100">
        <f t="shared" si="40"/>
        <v>0</v>
      </c>
      <c r="AC61" s="147">
        <f t="shared" si="41"/>
        <v>0</v>
      </c>
      <c r="AD61" s="97"/>
      <c r="AE61" s="98"/>
      <c r="AF61" s="109"/>
      <c r="AG61" s="100">
        <f t="shared" si="42"/>
        <v>0</v>
      </c>
      <c r="AH61" s="147">
        <f t="shared" si="43"/>
        <v>0</v>
      </c>
      <c r="AI61" s="97"/>
      <c r="AJ61" s="98"/>
      <c r="AK61" s="109"/>
      <c r="AL61" s="100">
        <f t="shared" si="44"/>
        <v>0</v>
      </c>
      <c r="AM61" s="100">
        <f t="shared" si="45"/>
        <v>0</v>
      </c>
      <c r="AN61" s="102">
        <f t="shared" si="46"/>
        <v>0</v>
      </c>
      <c r="AO61" s="103"/>
    </row>
    <row r="62" spans="1:41" ht="13.9" hidden="1" customHeight="1" outlineLevel="1" x14ac:dyDescent="0.2">
      <c r="A62" s="90">
        <v>5110</v>
      </c>
      <c r="B62" s="91" t="str">
        <f t="shared" si="32"/>
        <v>enter at top</v>
      </c>
      <c r="C62" s="91" t="str">
        <f t="shared" si="33"/>
        <v>23520</v>
      </c>
      <c r="D62" s="91" t="str">
        <f t="shared" si="34"/>
        <v>NG01</v>
      </c>
      <c r="E62" s="91" t="str">
        <f t="shared" si="35"/>
        <v>L000</v>
      </c>
      <c r="F62" s="92"/>
      <c r="G62" s="92"/>
      <c r="H62" s="92"/>
      <c r="I62" s="92"/>
      <c r="J62" s="93"/>
      <c r="K62" s="80"/>
      <c r="L62" s="140"/>
      <c r="M62" s="96"/>
      <c r="N62" s="97"/>
      <c r="O62" s="98"/>
      <c r="P62" s="109"/>
      <c r="Q62" s="141"/>
      <c r="R62" s="99">
        <f t="shared" si="36"/>
        <v>0</v>
      </c>
      <c r="S62" s="147">
        <f t="shared" si="37"/>
        <v>0</v>
      </c>
      <c r="T62" s="97"/>
      <c r="U62" s="98"/>
      <c r="V62" s="109"/>
      <c r="W62" s="100">
        <f t="shared" si="38"/>
        <v>0</v>
      </c>
      <c r="X62" s="147">
        <f t="shared" si="39"/>
        <v>0</v>
      </c>
      <c r="Y62" s="97"/>
      <c r="Z62" s="98"/>
      <c r="AA62" s="109"/>
      <c r="AB62" s="100">
        <f t="shared" si="40"/>
        <v>0</v>
      </c>
      <c r="AC62" s="147">
        <f t="shared" si="41"/>
        <v>0</v>
      </c>
      <c r="AD62" s="97"/>
      <c r="AE62" s="98"/>
      <c r="AF62" s="109"/>
      <c r="AG62" s="100">
        <f t="shared" si="42"/>
        <v>0</v>
      </c>
      <c r="AH62" s="147">
        <f t="shared" si="43"/>
        <v>0</v>
      </c>
      <c r="AI62" s="97"/>
      <c r="AJ62" s="98"/>
      <c r="AK62" s="109"/>
      <c r="AL62" s="100">
        <f t="shared" si="44"/>
        <v>0</v>
      </c>
      <c r="AM62" s="100">
        <f t="shared" si="45"/>
        <v>0</v>
      </c>
      <c r="AN62" s="102">
        <f t="shared" si="46"/>
        <v>0</v>
      </c>
      <c r="AO62" s="103"/>
    </row>
    <row r="63" spans="1:41" ht="13.9" hidden="1" customHeight="1" outlineLevel="1" x14ac:dyDescent="0.2">
      <c r="A63" s="90">
        <v>5110</v>
      </c>
      <c r="B63" s="91" t="str">
        <f t="shared" si="32"/>
        <v>enter at top</v>
      </c>
      <c r="C63" s="91" t="str">
        <f t="shared" si="33"/>
        <v>23520</v>
      </c>
      <c r="D63" s="91" t="str">
        <f t="shared" si="34"/>
        <v>NG01</v>
      </c>
      <c r="E63" s="91" t="str">
        <f t="shared" si="35"/>
        <v>L000</v>
      </c>
      <c r="F63" s="92"/>
      <c r="G63" s="92"/>
      <c r="H63" s="92"/>
      <c r="I63" s="92"/>
      <c r="J63" s="93"/>
      <c r="K63" s="80"/>
      <c r="L63" s="140"/>
      <c r="M63" s="96"/>
      <c r="N63" s="97"/>
      <c r="O63" s="98"/>
      <c r="P63" s="109"/>
      <c r="Q63" s="141"/>
      <c r="R63" s="99">
        <f t="shared" si="36"/>
        <v>0</v>
      </c>
      <c r="S63" s="147">
        <f t="shared" si="37"/>
        <v>0</v>
      </c>
      <c r="T63" s="97"/>
      <c r="U63" s="98"/>
      <c r="V63" s="109"/>
      <c r="W63" s="100">
        <f t="shared" si="38"/>
        <v>0</v>
      </c>
      <c r="X63" s="147">
        <f t="shared" si="39"/>
        <v>0</v>
      </c>
      <c r="Y63" s="97"/>
      <c r="Z63" s="98"/>
      <c r="AA63" s="109"/>
      <c r="AB63" s="100">
        <f t="shared" si="40"/>
        <v>0</v>
      </c>
      <c r="AC63" s="147">
        <f t="shared" si="41"/>
        <v>0</v>
      </c>
      <c r="AD63" s="97"/>
      <c r="AE63" s="98"/>
      <c r="AF63" s="109"/>
      <c r="AG63" s="100">
        <f t="shared" si="42"/>
        <v>0</v>
      </c>
      <c r="AH63" s="147">
        <f t="shared" si="43"/>
        <v>0</v>
      </c>
      <c r="AI63" s="97"/>
      <c r="AJ63" s="98"/>
      <c r="AK63" s="109"/>
      <c r="AL63" s="100">
        <f t="shared" si="44"/>
        <v>0</v>
      </c>
      <c r="AM63" s="100">
        <f t="shared" si="45"/>
        <v>0</v>
      </c>
      <c r="AN63" s="102">
        <f t="shared" si="46"/>
        <v>0</v>
      </c>
      <c r="AO63" s="103"/>
    </row>
    <row r="64" spans="1:41" ht="13.9" hidden="1" customHeight="1" outlineLevel="1" x14ac:dyDescent="0.2">
      <c r="A64" s="90">
        <v>5110</v>
      </c>
      <c r="B64" s="91" t="str">
        <f t="shared" si="32"/>
        <v>enter at top</v>
      </c>
      <c r="C64" s="91" t="str">
        <f t="shared" si="33"/>
        <v>23520</v>
      </c>
      <c r="D64" s="91" t="str">
        <f t="shared" si="34"/>
        <v>NG01</v>
      </c>
      <c r="E64" s="91" t="str">
        <f t="shared" si="35"/>
        <v>L000</v>
      </c>
      <c r="F64" s="92"/>
      <c r="G64" s="92"/>
      <c r="H64" s="92"/>
      <c r="I64" s="92"/>
      <c r="J64" s="93"/>
      <c r="K64" s="80"/>
      <c r="L64" s="142"/>
      <c r="M64" s="96"/>
      <c r="N64" s="97"/>
      <c r="O64" s="98"/>
      <c r="P64" s="109"/>
      <c r="Q64" s="141"/>
      <c r="R64" s="99">
        <f t="shared" si="36"/>
        <v>0</v>
      </c>
      <c r="S64" s="147">
        <f t="shared" si="37"/>
        <v>0</v>
      </c>
      <c r="T64" s="97"/>
      <c r="U64" s="98"/>
      <c r="V64" s="109"/>
      <c r="W64" s="100">
        <f t="shared" si="38"/>
        <v>0</v>
      </c>
      <c r="X64" s="147">
        <f t="shared" si="39"/>
        <v>0</v>
      </c>
      <c r="Y64" s="97"/>
      <c r="Z64" s="98"/>
      <c r="AA64" s="109"/>
      <c r="AB64" s="100">
        <f t="shared" si="40"/>
        <v>0</v>
      </c>
      <c r="AC64" s="147">
        <f t="shared" si="41"/>
        <v>0</v>
      </c>
      <c r="AD64" s="97"/>
      <c r="AE64" s="98"/>
      <c r="AF64" s="109"/>
      <c r="AG64" s="100">
        <f t="shared" si="42"/>
        <v>0</v>
      </c>
      <c r="AH64" s="147">
        <f t="shared" si="43"/>
        <v>0</v>
      </c>
      <c r="AI64" s="97"/>
      <c r="AJ64" s="98"/>
      <c r="AK64" s="109"/>
      <c r="AL64" s="100">
        <f t="shared" si="44"/>
        <v>0</v>
      </c>
      <c r="AM64" s="100">
        <f t="shared" si="45"/>
        <v>0</v>
      </c>
      <c r="AN64" s="102">
        <f t="shared" si="46"/>
        <v>0</v>
      </c>
      <c r="AO64" s="105"/>
    </row>
    <row r="65" spans="1:41" ht="13.9" hidden="1" customHeight="1" outlineLevel="1" x14ac:dyDescent="0.2">
      <c r="A65" s="90">
        <v>5110</v>
      </c>
      <c r="B65" s="91" t="str">
        <f t="shared" si="32"/>
        <v>enter at top</v>
      </c>
      <c r="C65" s="91" t="str">
        <f t="shared" si="33"/>
        <v>23520</v>
      </c>
      <c r="D65" s="91" t="str">
        <f t="shared" si="34"/>
        <v>NG01</v>
      </c>
      <c r="E65" s="91" t="str">
        <f t="shared" si="35"/>
        <v>L000</v>
      </c>
      <c r="F65" s="92"/>
      <c r="G65" s="92"/>
      <c r="H65" s="92"/>
      <c r="I65" s="92"/>
      <c r="J65" s="93"/>
      <c r="K65" s="80"/>
      <c r="L65" s="140"/>
      <c r="M65" s="96"/>
      <c r="N65" s="97"/>
      <c r="O65" s="98"/>
      <c r="P65" s="109"/>
      <c r="Q65" s="141"/>
      <c r="R65" s="99">
        <f t="shared" si="36"/>
        <v>0</v>
      </c>
      <c r="S65" s="147">
        <f t="shared" si="37"/>
        <v>0</v>
      </c>
      <c r="T65" s="97"/>
      <c r="U65" s="98"/>
      <c r="V65" s="109"/>
      <c r="W65" s="100">
        <f t="shared" si="38"/>
        <v>0</v>
      </c>
      <c r="X65" s="147">
        <f t="shared" si="39"/>
        <v>0</v>
      </c>
      <c r="Y65" s="97"/>
      <c r="Z65" s="98"/>
      <c r="AA65" s="109"/>
      <c r="AB65" s="100">
        <f t="shared" si="40"/>
        <v>0</v>
      </c>
      <c r="AC65" s="147">
        <f t="shared" si="41"/>
        <v>0</v>
      </c>
      <c r="AD65" s="97"/>
      <c r="AE65" s="98"/>
      <c r="AF65" s="109"/>
      <c r="AG65" s="100">
        <f t="shared" si="42"/>
        <v>0</v>
      </c>
      <c r="AH65" s="147">
        <f t="shared" si="43"/>
        <v>0</v>
      </c>
      <c r="AI65" s="97"/>
      <c r="AJ65" s="98"/>
      <c r="AK65" s="109"/>
      <c r="AL65" s="100">
        <f t="shared" si="44"/>
        <v>0</v>
      </c>
      <c r="AM65" s="100">
        <f t="shared" si="45"/>
        <v>0</v>
      </c>
      <c r="AN65" s="102">
        <f t="shared" si="46"/>
        <v>0</v>
      </c>
      <c r="AO65" s="103"/>
    </row>
    <row r="66" spans="1:41" ht="13.9" hidden="1" customHeight="1" outlineLevel="1" x14ac:dyDescent="0.2">
      <c r="A66" s="90">
        <v>5110</v>
      </c>
      <c r="B66" s="91" t="str">
        <f t="shared" si="32"/>
        <v>enter at top</v>
      </c>
      <c r="C66" s="91" t="str">
        <f t="shared" si="33"/>
        <v>23520</v>
      </c>
      <c r="D66" s="91" t="str">
        <f t="shared" si="34"/>
        <v>NG01</v>
      </c>
      <c r="E66" s="91" t="str">
        <f t="shared" si="35"/>
        <v>L000</v>
      </c>
      <c r="F66" s="92"/>
      <c r="G66" s="92"/>
      <c r="H66" s="92"/>
      <c r="I66" s="92"/>
      <c r="J66" s="93"/>
      <c r="K66" s="80"/>
      <c r="L66" s="140"/>
      <c r="M66" s="96"/>
      <c r="N66" s="97"/>
      <c r="O66" s="98"/>
      <c r="P66" s="109"/>
      <c r="Q66" s="141"/>
      <c r="R66" s="99">
        <f t="shared" si="36"/>
        <v>0</v>
      </c>
      <c r="S66" s="147">
        <f t="shared" si="37"/>
        <v>0</v>
      </c>
      <c r="T66" s="97"/>
      <c r="U66" s="98"/>
      <c r="V66" s="109"/>
      <c r="W66" s="100">
        <f t="shared" si="38"/>
        <v>0</v>
      </c>
      <c r="X66" s="147">
        <f t="shared" si="39"/>
        <v>0</v>
      </c>
      <c r="Y66" s="97"/>
      <c r="Z66" s="98"/>
      <c r="AA66" s="109"/>
      <c r="AB66" s="100">
        <f t="shared" si="40"/>
        <v>0</v>
      </c>
      <c r="AC66" s="147">
        <f t="shared" si="41"/>
        <v>0</v>
      </c>
      <c r="AD66" s="97"/>
      <c r="AE66" s="98"/>
      <c r="AF66" s="109"/>
      <c r="AG66" s="100">
        <f t="shared" si="42"/>
        <v>0</v>
      </c>
      <c r="AH66" s="147">
        <f t="shared" si="43"/>
        <v>0</v>
      </c>
      <c r="AI66" s="97"/>
      <c r="AJ66" s="98"/>
      <c r="AK66" s="109"/>
      <c r="AL66" s="100">
        <f t="shared" si="44"/>
        <v>0</v>
      </c>
      <c r="AM66" s="100">
        <f t="shared" si="45"/>
        <v>0</v>
      </c>
      <c r="AN66" s="102">
        <f t="shared" si="46"/>
        <v>0</v>
      </c>
      <c r="AO66" s="103"/>
    </row>
    <row r="67" spans="1:41" ht="13.9" customHeight="1" outlineLevel="1" x14ac:dyDescent="0.2">
      <c r="A67" s="90">
        <v>5110</v>
      </c>
      <c r="B67" s="91" t="str">
        <f t="shared" si="32"/>
        <v>enter at top</v>
      </c>
      <c r="C67" s="91" t="str">
        <f t="shared" si="33"/>
        <v>23520</v>
      </c>
      <c r="D67" s="91" t="str">
        <f t="shared" si="34"/>
        <v>NG01</v>
      </c>
      <c r="E67" s="91" t="str">
        <f t="shared" si="35"/>
        <v>L000</v>
      </c>
      <c r="F67" s="92"/>
      <c r="G67" s="92"/>
      <c r="H67" s="92"/>
      <c r="I67" s="92"/>
      <c r="J67" s="93"/>
      <c r="K67" s="80"/>
      <c r="L67" s="140"/>
      <c r="M67" s="96"/>
      <c r="N67" s="97">
        <v>0.3</v>
      </c>
      <c r="O67" s="98">
        <v>1</v>
      </c>
      <c r="P67" s="109">
        <v>12</v>
      </c>
      <c r="Q67" s="141"/>
      <c r="R67" s="99">
        <f t="shared" si="36"/>
        <v>0</v>
      </c>
      <c r="S67" s="147">
        <f t="shared" si="37"/>
        <v>0</v>
      </c>
      <c r="T67" s="97">
        <v>0.3</v>
      </c>
      <c r="U67" s="98">
        <v>1</v>
      </c>
      <c r="V67" s="109">
        <v>12</v>
      </c>
      <c r="W67" s="100">
        <f t="shared" si="38"/>
        <v>0</v>
      </c>
      <c r="X67" s="147">
        <f t="shared" si="39"/>
        <v>0</v>
      </c>
      <c r="Y67" s="97">
        <v>0.3</v>
      </c>
      <c r="Z67" s="98">
        <v>1</v>
      </c>
      <c r="AA67" s="109">
        <v>12</v>
      </c>
      <c r="AB67" s="100">
        <f t="shared" si="40"/>
        <v>0</v>
      </c>
      <c r="AC67" s="147">
        <f t="shared" si="41"/>
        <v>0</v>
      </c>
      <c r="AD67" s="97">
        <v>0.3</v>
      </c>
      <c r="AE67" s="98">
        <v>1</v>
      </c>
      <c r="AF67" s="109">
        <v>12</v>
      </c>
      <c r="AG67" s="100">
        <f t="shared" si="42"/>
        <v>0</v>
      </c>
      <c r="AH67" s="147">
        <f t="shared" si="43"/>
        <v>0</v>
      </c>
      <c r="AI67" s="97">
        <v>0.3</v>
      </c>
      <c r="AJ67" s="98">
        <v>1</v>
      </c>
      <c r="AK67" s="109">
        <v>12</v>
      </c>
      <c r="AL67" s="100">
        <f t="shared" si="44"/>
        <v>0</v>
      </c>
      <c r="AM67" s="100">
        <f t="shared" si="45"/>
        <v>0</v>
      </c>
      <c r="AN67" s="102">
        <f t="shared" si="46"/>
        <v>0</v>
      </c>
      <c r="AO67" s="103"/>
    </row>
    <row r="68" spans="1:41" ht="13.9" hidden="1" customHeight="1" outlineLevel="1" x14ac:dyDescent="0.2">
      <c r="A68" s="90">
        <v>5110</v>
      </c>
      <c r="B68" s="91" t="str">
        <f t="shared" si="32"/>
        <v>enter at top</v>
      </c>
      <c r="C68" s="91" t="str">
        <f t="shared" si="33"/>
        <v>23520</v>
      </c>
      <c r="D68" s="91" t="str">
        <f t="shared" si="34"/>
        <v>NG01</v>
      </c>
      <c r="E68" s="91" t="str">
        <f t="shared" si="35"/>
        <v>L000</v>
      </c>
      <c r="F68" s="92"/>
      <c r="G68" s="92"/>
      <c r="H68" s="92"/>
      <c r="I68" s="92"/>
      <c r="J68" s="93"/>
      <c r="K68" s="80"/>
      <c r="L68" s="142"/>
      <c r="M68" s="96"/>
      <c r="N68" s="97"/>
      <c r="O68" s="98"/>
      <c r="P68" s="109"/>
      <c r="Q68" s="141"/>
      <c r="R68" s="99"/>
      <c r="S68" s="147">
        <f t="shared" si="37"/>
        <v>0</v>
      </c>
      <c r="T68" s="97"/>
      <c r="U68" s="98"/>
      <c r="V68" s="109"/>
      <c r="W68" s="100">
        <f t="shared" si="38"/>
        <v>0</v>
      </c>
      <c r="X68" s="147">
        <f t="shared" si="39"/>
        <v>0</v>
      </c>
      <c r="Y68" s="97"/>
      <c r="Z68" s="98"/>
      <c r="AA68" s="109"/>
      <c r="AB68" s="100">
        <f t="shared" si="40"/>
        <v>0</v>
      </c>
      <c r="AC68" s="147">
        <f t="shared" si="41"/>
        <v>0</v>
      </c>
      <c r="AD68" s="97"/>
      <c r="AE68" s="98"/>
      <c r="AF68" s="109"/>
      <c r="AG68" s="100">
        <f t="shared" si="42"/>
        <v>0</v>
      </c>
      <c r="AH68" s="147">
        <f t="shared" si="43"/>
        <v>0</v>
      </c>
      <c r="AI68" s="97"/>
      <c r="AJ68" s="98"/>
      <c r="AK68" s="109"/>
      <c r="AL68" s="100">
        <f t="shared" si="44"/>
        <v>0</v>
      </c>
      <c r="AM68" s="100">
        <f t="shared" si="45"/>
        <v>0</v>
      </c>
      <c r="AN68" s="102">
        <f t="shared" si="46"/>
        <v>0</v>
      </c>
      <c r="AO68" s="105"/>
    </row>
    <row r="69" spans="1:41" ht="13.9" customHeight="1" outlineLevel="1" x14ac:dyDescent="0.2">
      <c r="A69" s="143"/>
      <c r="B69" s="143"/>
      <c r="C69" s="143"/>
      <c r="D69" s="143"/>
      <c r="E69" s="143"/>
      <c r="F69" s="143"/>
      <c r="G69" s="143"/>
      <c r="H69" s="143"/>
      <c r="I69" s="143"/>
      <c r="J69" s="93"/>
      <c r="K69" s="144"/>
      <c r="L69" s="142"/>
      <c r="M69" s="96"/>
      <c r="N69" s="97"/>
      <c r="O69" s="98"/>
      <c r="P69" s="109"/>
      <c r="Q69" s="141"/>
      <c r="R69" s="99"/>
      <c r="S69" s="145"/>
      <c r="T69" s="97"/>
      <c r="U69" s="98"/>
      <c r="V69" s="109"/>
      <c r="W69" s="86"/>
      <c r="X69" s="145"/>
      <c r="Y69" s="97"/>
      <c r="Z69" s="98"/>
      <c r="AA69" s="109"/>
      <c r="AB69" s="86"/>
      <c r="AC69" s="145"/>
      <c r="AD69" s="97"/>
      <c r="AE69" s="98"/>
      <c r="AF69" s="109"/>
      <c r="AG69" s="86"/>
      <c r="AH69" s="145"/>
      <c r="AI69" s="97"/>
      <c r="AJ69" s="98"/>
      <c r="AK69" s="109"/>
      <c r="AL69" s="86"/>
      <c r="AM69" s="86"/>
      <c r="AN69" s="88"/>
      <c r="AO69" s="105"/>
    </row>
    <row r="70" spans="1:41" s="21" customFormat="1" ht="13.9" customHeight="1" outlineLevel="1" x14ac:dyDescent="0.2">
      <c r="A70" s="143"/>
      <c r="B70" s="143"/>
      <c r="C70" s="143"/>
      <c r="D70" s="143"/>
      <c r="E70" s="143"/>
      <c r="F70" s="143"/>
      <c r="G70" s="143"/>
      <c r="H70" s="143"/>
      <c r="I70" s="143"/>
      <c r="J70" s="137"/>
      <c r="K70" s="80"/>
      <c r="L70" s="138"/>
      <c r="M70" s="82"/>
      <c r="N70" s="83"/>
      <c r="O70" s="84"/>
      <c r="P70" s="85"/>
      <c r="Q70" s="146"/>
      <c r="R70" s="86"/>
      <c r="S70" s="145"/>
      <c r="T70" s="83"/>
      <c r="U70" s="84"/>
      <c r="V70" s="85"/>
      <c r="W70" s="86"/>
      <c r="X70" s="145"/>
      <c r="Y70" s="83"/>
      <c r="Z70" s="84"/>
      <c r="AA70" s="85"/>
      <c r="AB70" s="86"/>
      <c r="AC70" s="145"/>
      <c r="AD70" s="83"/>
      <c r="AE70" s="84"/>
      <c r="AF70" s="85"/>
      <c r="AG70" s="86"/>
      <c r="AH70" s="145"/>
      <c r="AI70" s="83"/>
      <c r="AJ70" s="84"/>
      <c r="AK70" s="85"/>
      <c r="AL70" s="86"/>
      <c r="AM70" s="86"/>
      <c r="AN70" s="88"/>
      <c r="AO70" s="89"/>
    </row>
    <row r="71" spans="1:41" ht="13.9" customHeight="1" outlineLevel="1" x14ac:dyDescent="0.2">
      <c r="A71" s="143"/>
      <c r="B71" s="143"/>
      <c r="C71" s="143"/>
      <c r="D71" s="143"/>
      <c r="E71" s="143"/>
      <c r="F71" s="143"/>
      <c r="G71" s="143"/>
      <c r="H71" s="143"/>
      <c r="I71" s="143"/>
      <c r="J71" s="67"/>
      <c r="K71" s="108"/>
      <c r="L71" s="139"/>
      <c r="M71" s="96"/>
      <c r="N71" s="83"/>
      <c r="O71" s="85"/>
      <c r="P71" s="85"/>
      <c r="Q71" s="146"/>
      <c r="R71" s="86"/>
      <c r="S71" s="145"/>
      <c r="T71" s="83"/>
      <c r="U71" s="85"/>
      <c r="V71" s="85"/>
      <c r="W71" s="86"/>
      <c r="X71" s="145"/>
      <c r="Y71" s="83"/>
      <c r="Z71" s="85"/>
      <c r="AA71" s="85"/>
      <c r="AB71" s="86"/>
      <c r="AC71" s="145"/>
      <c r="AD71" s="83"/>
      <c r="AE71" s="85"/>
      <c r="AF71" s="85"/>
      <c r="AG71" s="86"/>
      <c r="AH71" s="145"/>
      <c r="AI71" s="83"/>
      <c r="AJ71" s="85"/>
      <c r="AK71" s="85"/>
      <c r="AL71" s="86"/>
      <c r="AM71" s="86"/>
      <c r="AN71" s="88"/>
      <c r="AO71" s="89"/>
    </row>
    <row r="72" spans="1:41" ht="13.9" customHeight="1" outlineLevel="1" x14ac:dyDescent="0.2">
      <c r="A72" s="90">
        <v>5110</v>
      </c>
      <c r="B72" s="91" t="str">
        <f t="shared" ref="B72:B77" si="47">IF(AB=0,"enter at top",AB)</f>
        <v>enter at top</v>
      </c>
      <c r="C72" s="91" t="str">
        <f t="shared" ref="C72:C77" si="48">IF(DEPT=0,"enter at top",DEPT)</f>
        <v>23520</v>
      </c>
      <c r="D72" s="91" t="str">
        <f t="shared" ref="D72:D77" si="49">IF(MainOffice=0,"enter at top",CONCATENATE(CountryCode,FieldOffice))</f>
        <v>NG</v>
      </c>
      <c r="E72" s="91" t="str">
        <f t="shared" ref="E72:E77" si="50">CONCATENATE(AB,"L000")</f>
        <v>L000</v>
      </c>
      <c r="F72" s="92"/>
      <c r="G72" s="92"/>
      <c r="H72" s="92"/>
      <c r="I72" s="92"/>
      <c r="J72" s="93"/>
      <c r="K72" s="80"/>
      <c r="L72" s="140"/>
      <c r="M72" s="96"/>
      <c r="N72" s="97">
        <v>1</v>
      </c>
      <c r="O72" s="98">
        <v>4</v>
      </c>
      <c r="P72" s="109">
        <v>12</v>
      </c>
      <c r="Q72" s="141"/>
      <c r="R72" s="99">
        <f t="shared" ref="R72:R73" si="51">Q72/$AA$4</f>
        <v>0</v>
      </c>
      <c r="S72" s="147">
        <f t="shared" ref="S72:S83" si="52">ROUND(N72*O72*P72*R72,0)</f>
        <v>0</v>
      </c>
      <c r="T72" s="97">
        <v>1</v>
      </c>
      <c r="U72" s="98">
        <v>4</v>
      </c>
      <c r="V72" s="109">
        <v>12</v>
      </c>
      <c r="W72" s="100">
        <f t="shared" ref="W72:W83" si="53">ROUND(R72*(100%+$X$3),0)</f>
        <v>0</v>
      </c>
      <c r="X72" s="147">
        <f t="shared" ref="X72:X83" si="54">ROUND(T72*U72*V72*W72,0)</f>
        <v>0</v>
      </c>
      <c r="Y72" s="97">
        <v>1</v>
      </c>
      <c r="Z72" s="98">
        <v>4</v>
      </c>
      <c r="AA72" s="109">
        <v>12</v>
      </c>
      <c r="AB72" s="100">
        <f t="shared" ref="AB72:AB83" si="55">ROUND(W72*(100%+$X$3),0)</f>
        <v>0</v>
      </c>
      <c r="AC72" s="147">
        <f t="shared" ref="AC72:AC83" si="56">ROUND(Y72*Z72*AA72*AB72,0)</f>
        <v>0</v>
      </c>
      <c r="AD72" s="97">
        <v>1</v>
      </c>
      <c r="AE72" s="98">
        <v>4</v>
      </c>
      <c r="AF72" s="109">
        <v>12</v>
      </c>
      <c r="AG72" s="100">
        <f t="shared" ref="AG72:AG83" si="57">ROUND(AB72*(100%+$X$3),0)</f>
        <v>0</v>
      </c>
      <c r="AH72" s="147">
        <f t="shared" ref="AH72:AH83" si="58">ROUND(AD72*AE72*AF72*AG72,0)</f>
        <v>0</v>
      </c>
      <c r="AI72" s="97">
        <v>1</v>
      </c>
      <c r="AJ72" s="98">
        <v>4</v>
      </c>
      <c r="AK72" s="109">
        <v>12</v>
      </c>
      <c r="AL72" s="100">
        <f t="shared" ref="AL72:AL83" si="59">ROUND(AG72*(100%+$X$3),0)</f>
        <v>0</v>
      </c>
      <c r="AM72" s="100">
        <f t="shared" ref="AM72:AM83" si="60">ROUND(AI72*AJ72*AK72*AL72,0)</f>
        <v>0</v>
      </c>
      <c r="AN72" s="102">
        <f t="shared" ref="AN72:AN83" si="61">S72+X72+AC72+AH72+AM72</f>
        <v>0</v>
      </c>
      <c r="AO72" s="105"/>
    </row>
    <row r="73" spans="1:41" ht="13.9" customHeight="1" outlineLevel="1" x14ac:dyDescent="0.2">
      <c r="A73" s="90">
        <v>5110</v>
      </c>
      <c r="B73" s="91" t="str">
        <f t="shared" si="47"/>
        <v>enter at top</v>
      </c>
      <c r="C73" s="91" t="str">
        <f t="shared" si="48"/>
        <v>23520</v>
      </c>
      <c r="D73" s="91" t="str">
        <f t="shared" si="49"/>
        <v>NG</v>
      </c>
      <c r="E73" s="91" t="str">
        <f t="shared" si="50"/>
        <v>L000</v>
      </c>
      <c r="F73" s="92"/>
      <c r="G73" s="92"/>
      <c r="H73" s="92"/>
      <c r="I73" s="92"/>
      <c r="J73" s="93"/>
      <c r="K73" s="80"/>
      <c r="L73" s="140"/>
      <c r="M73" s="96"/>
      <c r="N73" s="97">
        <v>0.5</v>
      </c>
      <c r="O73" s="98">
        <v>4</v>
      </c>
      <c r="P73" s="109">
        <v>12</v>
      </c>
      <c r="Q73" s="141"/>
      <c r="R73" s="99">
        <f t="shared" si="51"/>
        <v>0</v>
      </c>
      <c r="S73" s="147">
        <f t="shared" si="52"/>
        <v>0</v>
      </c>
      <c r="T73" s="97">
        <v>0.5</v>
      </c>
      <c r="U73" s="98">
        <v>4</v>
      </c>
      <c r="V73" s="109">
        <v>12</v>
      </c>
      <c r="W73" s="100">
        <f t="shared" si="53"/>
        <v>0</v>
      </c>
      <c r="X73" s="147">
        <f t="shared" si="54"/>
        <v>0</v>
      </c>
      <c r="Y73" s="97">
        <v>0.5</v>
      </c>
      <c r="Z73" s="98">
        <v>4</v>
      </c>
      <c r="AA73" s="109">
        <v>12</v>
      </c>
      <c r="AB73" s="100">
        <f t="shared" si="55"/>
        <v>0</v>
      </c>
      <c r="AC73" s="147">
        <f t="shared" si="56"/>
        <v>0</v>
      </c>
      <c r="AD73" s="97">
        <v>0.5</v>
      </c>
      <c r="AE73" s="98">
        <v>4</v>
      </c>
      <c r="AF73" s="109">
        <v>12</v>
      </c>
      <c r="AG73" s="100">
        <f t="shared" si="57"/>
        <v>0</v>
      </c>
      <c r="AH73" s="147">
        <f t="shared" si="58"/>
        <v>0</v>
      </c>
      <c r="AI73" s="97">
        <v>0.5</v>
      </c>
      <c r="AJ73" s="98">
        <v>4</v>
      </c>
      <c r="AK73" s="109">
        <v>12</v>
      </c>
      <c r="AL73" s="100">
        <f t="shared" si="59"/>
        <v>0</v>
      </c>
      <c r="AM73" s="100">
        <f t="shared" si="60"/>
        <v>0</v>
      </c>
      <c r="AN73" s="102">
        <f t="shared" si="61"/>
        <v>0</v>
      </c>
      <c r="AO73" s="105"/>
    </row>
    <row r="74" spans="1:41" ht="13.9" hidden="1" customHeight="1" outlineLevel="1" x14ac:dyDescent="0.2">
      <c r="A74" s="90">
        <v>5110</v>
      </c>
      <c r="B74" s="91" t="str">
        <f t="shared" si="47"/>
        <v>enter at top</v>
      </c>
      <c r="C74" s="91" t="str">
        <f t="shared" si="48"/>
        <v>23520</v>
      </c>
      <c r="D74" s="91" t="str">
        <f t="shared" si="49"/>
        <v>NG</v>
      </c>
      <c r="E74" s="91" t="str">
        <f t="shared" si="50"/>
        <v>L000</v>
      </c>
      <c r="F74" s="92"/>
      <c r="G74" s="92"/>
      <c r="H74" s="92"/>
      <c r="I74" s="92"/>
      <c r="J74" s="93"/>
      <c r="K74" s="80"/>
      <c r="L74" s="142"/>
      <c r="M74" s="96"/>
      <c r="N74" s="97"/>
      <c r="O74" s="98"/>
      <c r="P74" s="109"/>
      <c r="Q74" s="141"/>
      <c r="R74" s="99"/>
      <c r="S74" s="147">
        <f t="shared" si="52"/>
        <v>0</v>
      </c>
      <c r="T74" s="97"/>
      <c r="U74" s="98"/>
      <c r="V74" s="109"/>
      <c r="W74" s="100">
        <f t="shared" si="53"/>
        <v>0</v>
      </c>
      <c r="X74" s="147">
        <f t="shared" si="54"/>
        <v>0</v>
      </c>
      <c r="Y74" s="97"/>
      <c r="Z74" s="98"/>
      <c r="AA74" s="109"/>
      <c r="AB74" s="100">
        <f t="shared" si="55"/>
        <v>0</v>
      </c>
      <c r="AC74" s="147">
        <f t="shared" si="56"/>
        <v>0</v>
      </c>
      <c r="AD74" s="97"/>
      <c r="AE74" s="98"/>
      <c r="AF74" s="109"/>
      <c r="AG74" s="100">
        <f t="shared" si="57"/>
        <v>0</v>
      </c>
      <c r="AH74" s="147">
        <f t="shared" si="58"/>
        <v>0</v>
      </c>
      <c r="AI74" s="97"/>
      <c r="AJ74" s="98"/>
      <c r="AK74" s="109"/>
      <c r="AL74" s="100">
        <f t="shared" si="59"/>
        <v>0</v>
      </c>
      <c r="AM74" s="100">
        <f t="shared" si="60"/>
        <v>0</v>
      </c>
      <c r="AN74" s="102">
        <f t="shared" si="61"/>
        <v>0</v>
      </c>
      <c r="AO74" s="105"/>
    </row>
    <row r="75" spans="1:41" ht="13.9" hidden="1" customHeight="1" outlineLevel="1" x14ac:dyDescent="0.2">
      <c r="A75" s="90">
        <v>5110</v>
      </c>
      <c r="B75" s="91" t="str">
        <f t="shared" si="47"/>
        <v>enter at top</v>
      </c>
      <c r="C75" s="91" t="str">
        <f t="shared" si="48"/>
        <v>23520</v>
      </c>
      <c r="D75" s="91" t="str">
        <f t="shared" si="49"/>
        <v>NG</v>
      </c>
      <c r="E75" s="91" t="str">
        <f t="shared" si="50"/>
        <v>L000</v>
      </c>
      <c r="F75" s="92"/>
      <c r="G75" s="92"/>
      <c r="H75" s="92"/>
      <c r="I75" s="92"/>
      <c r="J75" s="93"/>
      <c r="K75" s="80"/>
      <c r="L75" s="142"/>
      <c r="M75" s="96"/>
      <c r="N75" s="97"/>
      <c r="O75" s="98"/>
      <c r="P75" s="109"/>
      <c r="Q75" s="141"/>
      <c r="R75" s="99"/>
      <c r="S75" s="147">
        <f t="shared" si="52"/>
        <v>0</v>
      </c>
      <c r="T75" s="97"/>
      <c r="U75" s="98"/>
      <c r="V75" s="109"/>
      <c r="W75" s="100">
        <f t="shared" si="53"/>
        <v>0</v>
      </c>
      <c r="X75" s="147">
        <f t="shared" si="54"/>
        <v>0</v>
      </c>
      <c r="Y75" s="97"/>
      <c r="Z75" s="98"/>
      <c r="AA75" s="109"/>
      <c r="AB75" s="100">
        <f t="shared" si="55"/>
        <v>0</v>
      </c>
      <c r="AC75" s="147">
        <f t="shared" si="56"/>
        <v>0</v>
      </c>
      <c r="AD75" s="97"/>
      <c r="AE75" s="98"/>
      <c r="AF75" s="109"/>
      <c r="AG75" s="100">
        <f t="shared" si="57"/>
        <v>0</v>
      </c>
      <c r="AH75" s="147">
        <f t="shared" si="58"/>
        <v>0</v>
      </c>
      <c r="AI75" s="97"/>
      <c r="AJ75" s="98"/>
      <c r="AK75" s="109"/>
      <c r="AL75" s="100">
        <f t="shared" si="59"/>
        <v>0</v>
      </c>
      <c r="AM75" s="100">
        <f t="shared" si="60"/>
        <v>0</v>
      </c>
      <c r="AN75" s="102">
        <f t="shared" si="61"/>
        <v>0</v>
      </c>
      <c r="AO75" s="105"/>
    </row>
    <row r="76" spans="1:41" ht="13.9" hidden="1" customHeight="1" outlineLevel="1" x14ac:dyDescent="0.2">
      <c r="A76" s="90">
        <v>5110</v>
      </c>
      <c r="B76" s="91" t="str">
        <f t="shared" si="47"/>
        <v>enter at top</v>
      </c>
      <c r="C76" s="91" t="str">
        <f t="shared" si="48"/>
        <v>23520</v>
      </c>
      <c r="D76" s="91" t="str">
        <f t="shared" si="49"/>
        <v>NG</v>
      </c>
      <c r="E76" s="91" t="str">
        <f t="shared" si="50"/>
        <v>L000</v>
      </c>
      <c r="F76" s="92"/>
      <c r="G76" s="92"/>
      <c r="H76" s="92"/>
      <c r="I76" s="92"/>
      <c r="J76" s="93"/>
      <c r="K76" s="80"/>
      <c r="L76" s="142"/>
      <c r="M76" s="96"/>
      <c r="N76" s="97"/>
      <c r="O76" s="98"/>
      <c r="P76" s="109"/>
      <c r="Q76" s="141"/>
      <c r="R76" s="99"/>
      <c r="S76" s="147">
        <f t="shared" si="52"/>
        <v>0</v>
      </c>
      <c r="T76" s="97"/>
      <c r="U76" s="98"/>
      <c r="V76" s="109"/>
      <c r="W76" s="100">
        <f t="shared" si="53"/>
        <v>0</v>
      </c>
      <c r="X76" s="147">
        <f t="shared" si="54"/>
        <v>0</v>
      </c>
      <c r="Y76" s="97"/>
      <c r="Z76" s="98"/>
      <c r="AA76" s="109"/>
      <c r="AB76" s="100">
        <f t="shared" si="55"/>
        <v>0</v>
      </c>
      <c r="AC76" s="147">
        <f t="shared" si="56"/>
        <v>0</v>
      </c>
      <c r="AD76" s="97"/>
      <c r="AE76" s="98"/>
      <c r="AF76" s="109"/>
      <c r="AG76" s="100">
        <f t="shared" si="57"/>
        <v>0</v>
      </c>
      <c r="AH76" s="147">
        <f t="shared" si="58"/>
        <v>0</v>
      </c>
      <c r="AI76" s="97"/>
      <c r="AJ76" s="98"/>
      <c r="AK76" s="109"/>
      <c r="AL76" s="100">
        <f t="shared" si="59"/>
        <v>0</v>
      </c>
      <c r="AM76" s="100">
        <f t="shared" si="60"/>
        <v>0</v>
      </c>
      <c r="AN76" s="102">
        <f t="shared" si="61"/>
        <v>0</v>
      </c>
      <c r="AO76" s="105"/>
    </row>
    <row r="77" spans="1:41" ht="13.9" hidden="1" customHeight="1" outlineLevel="1" x14ac:dyDescent="0.2">
      <c r="A77" s="90">
        <v>5110</v>
      </c>
      <c r="B77" s="91" t="str">
        <f t="shared" si="47"/>
        <v>enter at top</v>
      </c>
      <c r="C77" s="91" t="str">
        <f t="shared" si="48"/>
        <v>23520</v>
      </c>
      <c r="D77" s="91" t="str">
        <f t="shared" si="49"/>
        <v>NG</v>
      </c>
      <c r="E77" s="91" t="str">
        <f t="shared" si="50"/>
        <v>L000</v>
      </c>
      <c r="F77" s="92"/>
      <c r="G77" s="92"/>
      <c r="H77" s="92"/>
      <c r="I77" s="92"/>
      <c r="J77" s="93"/>
      <c r="K77" s="80"/>
      <c r="L77" s="142"/>
      <c r="M77" s="96"/>
      <c r="N77" s="97"/>
      <c r="O77" s="98"/>
      <c r="P77" s="109"/>
      <c r="Q77" s="141"/>
      <c r="R77" s="99"/>
      <c r="S77" s="147">
        <f t="shared" si="52"/>
        <v>0</v>
      </c>
      <c r="T77" s="97"/>
      <c r="U77" s="98"/>
      <c r="V77" s="109"/>
      <c r="W77" s="100">
        <f t="shared" si="53"/>
        <v>0</v>
      </c>
      <c r="X77" s="147">
        <f t="shared" si="54"/>
        <v>0</v>
      </c>
      <c r="Y77" s="97"/>
      <c r="Z77" s="98"/>
      <c r="AA77" s="109"/>
      <c r="AB77" s="100">
        <f t="shared" si="55"/>
        <v>0</v>
      </c>
      <c r="AC77" s="147">
        <f t="shared" si="56"/>
        <v>0</v>
      </c>
      <c r="AD77" s="97"/>
      <c r="AE77" s="98"/>
      <c r="AF77" s="109"/>
      <c r="AG77" s="100">
        <f t="shared" si="57"/>
        <v>0</v>
      </c>
      <c r="AH77" s="147">
        <f t="shared" si="58"/>
        <v>0</v>
      </c>
      <c r="AI77" s="97"/>
      <c r="AJ77" s="98"/>
      <c r="AK77" s="109"/>
      <c r="AL77" s="100">
        <f t="shared" si="59"/>
        <v>0</v>
      </c>
      <c r="AM77" s="100">
        <f t="shared" si="60"/>
        <v>0</v>
      </c>
      <c r="AN77" s="102">
        <f t="shared" si="61"/>
        <v>0</v>
      </c>
      <c r="AO77" s="105"/>
    </row>
    <row r="78" spans="1:41" ht="13.9" hidden="1" customHeight="1" outlineLevel="1" x14ac:dyDescent="0.2">
      <c r="A78" s="90">
        <v>5110</v>
      </c>
      <c r="B78" s="91" t="str">
        <f t="shared" ref="B78:B83" si="62">IF(AB=0,"enter at top",AB)</f>
        <v>enter at top</v>
      </c>
      <c r="C78" s="91" t="str">
        <f t="shared" ref="C78:C83" si="63">IF(DEPT=0,"enter at top",DEPT)</f>
        <v>23520</v>
      </c>
      <c r="D78" s="91" t="str">
        <f t="shared" ref="D78:D83" si="64">IF(MainOffice=0,"enter at top",CONCATENATE(CountryCode,FieldOffice))</f>
        <v>NG</v>
      </c>
      <c r="E78" s="91" t="str">
        <f t="shared" ref="E78:E83" si="65">CONCATENATE(AB,"L000")</f>
        <v>L000</v>
      </c>
      <c r="F78" s="92"/>
      <c r="G78" s="92"/>
      <c r="H78" s="92"/>
      <c r="I78" s="92"/>
      <c r="J78" s="93"/>
      <c r="K78" s="80"/>
      <c r="L78" s="140"/>
      <c r="M78" s="96"/>
      <c r="N78" s="97"/>
      <c r="O78" s="98"/>
      <c r="P78" s="109"/>
      <c r="Q78" s="109"/>
      <c r="R78" s="99"/>
      <c r="S78" s="147">
        <f t="shared" si="52"/>
        <v>0</v>
      </c>
      <c r="T78" s="97"/>
      <c r="U78" s="98"/>
      <c r="V78" s="109"/>
      <c r="W78" s="100">
        <f t="shared" si="53"/>
        <v>0</v>
      </c>
      <c r="X78" s="147">
        <f t="shared" si="54"/>
        <v>0</v>
      </c>
      <c r="Y78" s="97"/>
      <c r="Z78" s="98"/>
      <c r="AA78" s="109"/>
      <c r="AB78" s="100">
        <f t="shared" si="55"/>
        <v>0</v>
      </c>
      <c r="AC78" s="147">
        <f t="shared" si="56"/>
        <v>0</v>
      </c>
      <c r="AD78" s="97"/>
      <c r="AE78" s="98"/>
      <c r="AF78" s="109"/>
      <c r="AG78" s="100">
        <f t="shared" si="57"/>
        <v>0</v>
      </c>
      <c r="AH78" s="147">
        <f t="shared" si="58"/>
        <v>0</v>
      </c>
      <c r="AI78" s="97"/>
      <c r="AJ78" s="98"/>
      <c r="AK78" s="109"/>
      <c r="AL78" s="100">
        <f t="shared" si="59"/>
        <v>0</v>
      </c>
      <c r="AM78" s="100">
        <f t="shared" si="60"/>
        <v>0</v>
      </c>
      <c r="AN78" s="102">
        <f t="shared" si="61"/>
        <v>0</v>
      </c>
      <c r="AO78" s="103"/>
    </row>
    <row r="79" spans="1:41" ht="13.9" hidden="1" customHeight="1" outlineLevel="1" x14ac:dyDescent="0.2">
      <c r="A79" s="90">
        <v>5110</v>
      </c>
      <c r="B79" s="91" t="str">
        <f t="shared" si="62"/>
        <v>enter at top</v>
      </c>
      <c r="C79" s="91" t="str">
        <f t="shared" si="63"/>
        <v>23520</v>
      </c>
      <c r="D79" s="91" t="str">
        <f t="shared" si="64"/>
        <v>NG</v>
      </c>
      <c r="E79" s="91" t="str">
        <f t="shared" si="65"/>
        <v>L000</v>
      </c>
      <c r="F79" s="92"/>
      <c r="G79" s="92"/>
      <c r="H79" s="92"/>
      <c r="I79" s="92"/>
      <c r="J79" s="93"/>
      <c r="K79" s="80"/>
      <c r="L79" s="142"/>
      <c r="M79" s="96"/>
      <c r="N79" s="97"/>
      <c r="O79" s="98"/>
      <c r="P79" s="109"/>
      <c r="Q79" s="109"/>
      <c r="R79" s="99"/>
      <c r="S79" s="147">
        <f t="shared" si="52"/>
        <v>0</v>
      </c>
      <c r="T79" s="97"/>
      <c r="U79" s="98"/>
      <c r="V79" s="109"/>
      <c r="W79" s="100">
        <f t="shared" si="53"/>
        <v>0</v>
      </c>
      <c r="X79" s="147">
        <f t="shared" si="54"/>
        <v>0</v>
      </c>
      <c r="Y79" s="97"/>
      <c r="Z79" s="98"/>
      <c r="AA79" s="109"/>
      <c r="AB79" s="100">
        <f t="shared" si="55"/>
        <v>0</v>
      </c>
      <c r="AC79" s="147">
        <f t="shared" si="56"/>
        <v>0</v>
      </c>
      <c r="AD79" s="97"/>
      <c r="AE79" s="98"/>
      <c r="AF79" s="109"/>
      <c r="AG79" s="100">
        <f t="shared" si="57"/>
        <v>0</v>
      </c>
      <c r="AH79" s="147">
        <f t="shared" si="58"/>
        <v>0</v>
      </c>
      <c r="AI79" s="97"/>
      <c r="AJ79" s="98"/>
      <c r="AK79" s="109"/>
      <c r="AL79" s="100">
        <f t="shared" si="59"/>
        <v>0</v>
      </c>
      <c r="AM79" s="100">
        <f t="shared" si="60"/>
        <v>0</v>
      </c>
      <c r="AN79" s="102">
        <f t="shared" si="61"/>
        <v>0</v>
      </c>
      <c r="AO79" s="105"/>
    </row>
    <row r="80" spans="1:41" ht="13.9" hidden="1" customHeight="1" outlineLevel="1" x14ac:dyDescent="0.2">
      <c r="A80" s="90">
        <v>5110</v>
      </c>
      <c r="B80" s="91" t="str">
        <f t="shared" si="62"/>
        <v>enter at top</v>
      </c>
      <c r="C80" s="91" t="str">
        <f t="shared" si="63"/>
        <v>23520</v>
      </c>
      <c r="D80" s="91" t="str">
        <f t="shared" si="64"/>
        <v>NG</v>
      </c>
      <c r="E80" s="91" t="str">
        <f t="shared" si="65"/>
        <v>L000</v>
      </c>
      <c r="F80" s="92"/>
      <c r="G80" s="92"/>
      <c r="H80" s="92"/>
      <c r="I80" s="92"/>
      <c r="J80" s="93"/>
      <c r="K80" s="80"/>
      <c r="L80" s="140"/>
      <c r="M80" s="96"/>
      <c r="N80" s="97"/>
      <c r="O80" s="98"/>
      <c r="P80" s="109"/>
      <c r="Q80" s="109"/>
      <c r="R80" s="99"/>
      <c r="S80" s="147">
        <f t="shared" si="52"/>
        <v>0</v>
      </c>
      <c r="T80" s="97"/>
      <c r="U80" s="98"/>
      <c r="V80" s="109"/>
      <c r="W80" s="100">
        <f t="shared" si="53"/>
        <v>0</v>
      </c>
      <c r="X80" s="147">
        <f t="shared" si="54"/>
        <v>0</v>
      </c>
      <c r="Y80" s="97"/>
      <c r="Z80" s="98"/>
      <c r="AA80" s="109"/>
      <c r="AB80" s="100">
        <f t="shared" si="55"/>
        <v>0</v>
      </c>
      <c r="AC80" s="147">
        <f t="shared" si="56"/>
        <v>0</v>
      </c>
      <c r="AD80" s="97"/>
      <c r="AE80" s="98"/>
      <c r="AF80" s="109"/>
      <c r="AG80" s="100">
        <f t="shared" si="57"/>
        <v>0</v>
      </c>
      <c r="AH80" s="147">
        <f t="shared" si="58"/>
        <v>0</v>
      </c>
      <c r="AI80" s="97"/>
      <c r="AJ80" s="98"/>
      <c r="AK80" s="109"/>
      <c r="AL80" s="100">
        <f t="shared" si="59"/>
        <v>0</v>
      </c>
      <c r="AM80" s="100">
        <f t="shared" si="60"/>
        <v>0</v>
      </c>
      <c r="AN80" s="102">
        <f t="shared" si="61"/>
        <v>0</v>
      </c>
      <c r="AO80" s="103"/>
    </row>
    <row r="81" spans="1:41" ht="13.9" hidden="1" customHeight="1" outlineLevel="1" x14ac:dyDescent="0.2">
      <c r="A81" s="90">
        <v>5110</v>
      </c>
      <c r="B81" s="91" t="str">
        <f t="shared" si="62"/>
        <v>enter at top</v>
      </c>
      <c r="C81" s="91" t="str">
        <f t="shared" si="63"/>
        <v>23520</v>
      </c>
      <c r="D81" s="91" t="str">
        <f t="shared" si="64"/>
        <v>NG</v>
      </c>
      <c r="E81" s="91" t="str">
        <f t="shared" si="65"/>
        <v>L000</v>
      </c>
      <c r="F81" s="92"/>
      <c r="G81" s="92"/>
      <c r="H81" s="92"/>
      <c r="I81" s="92"/>
      <c r="J81" s="93"/>
      <c r="K81" s="80"/>
      <c r="L81" s="140"/>
      <c r="M81" s="96"/>
      <c r="N81" s="97"/>
      <c r="O81" s="98"/>
      <c r="P81" s="109"/>
      <c r="Q81" s="109"/>
      <c r="R81" s="99"/>
      <c r="S81" s="147">
        <f t="shared" si="52"/>
        <v>0</v>
      </c>
      <c r="T81" s="97"/>
      <c r="U81" s="98"/>
      <c r="V81" s="109"/>
      <c r="W81" s="100">
        <f t="shared" si="53"/>
        <v>0</v>
      </c>
      <c r="X81" s="147">
        <f t="shared" si="54"/>
        <v>0</v>
      </c>
      <c r="Y81" s="97"/>
      <c r="Z81" s="98"/>
      <c r="AA81" s="109"/>
      <c r="AB81" s="100">
        <f t="shared" si="55"/>
        <v>0</v>
      </c>
      <c r="AC81" s="147">
        <f t="shared" si="56"/>
        <v>0</v>
      </c>
      <c r="AD81" s="97"/>
      <c r="AE81" s="98"/>
      <c r="AF81" s="109"/>
      <c r="AG81" s="100">
        <f t="shared" si="57"/>
        <v>0</v>
      </c>
      <c r="AH81" s="147">
        <f t="shared" si="58"/>
        <v>0</v>
      </c>
      <c r="AI81" s="97"/>
      <c r="AJ81" s="98"/>
      <c r="AK81" s="109"/>
      <c r="AL81" s="100">
        <f t="shared" si="59"/>
        <v>0</v>
      </c>
      <c r="AM81" s="100">
        <f t="shared" si="60"/>
        <v>0</v>
      </c>
      <c r="AN81" s="102">
        <f t="shared" si="61"/>
        <v>0</v>
      </c>
      <c r="AO81" s="103"/>
    </row>
    <row r="82" spans="1:41" ht="13.9" hidden="1" customHeight="1" outlineLevel="1" x14ac:dyDescent="0.2">
      <c r="A82" s="90">
        <v>5110</v>
      </c>
      <c r="B82" s="91" t="str">
        <f t="shared" si="62"/>
        <v>enter at top</v>
      </c>
      <c r="C82" s="91" t="str">
        <f t="shared" si="63"/>
        <v>23520</v>
      </c>
      <c r="D82" s="91" t="str">
        <f t="shared" si="64"/>
        <v>NG</v>
      </c>
      <c r="E82" s="91" t="str">
        <f t="shared" si="65"/>
        <v>L000</v>
      </c>
      <c r="F82" s="92"/>
      <c r="G82" s="92"/>
      <c r="H82" s="92"/>
      <c r="I82" s="92"/>
      <c r="J82" s="93"/>
      <c r="K82" s="80"/>
      <c r="L82" s="140"/>
      <c r="M82" s="96"/>
      <c r="N82" s="97"/>
      <c r="O82" s="98"/>
      <c r="P82" s="109"/>
      <c r="Q82" s="109"/>
      <c r="R82" s="99"/>
      <c r="S82" s="147">
        <f t="shared" si="52"/>
        <v>0</v>
      </c>
      <c r="T82" s="97"/>
      <c r="U82" s="98"/>
      <c r="V82" s="109"/>
      <c r="W82" s="100">
        <f t="shared" si="53"/>
        <v>0</v>
      </c>
      <c r="X82" s="147">
        <f t="shared" si="54"/>
        <v>0</v>
      </c>
      <c r="Y82" s="97"/>
      <c r="Z82" s="98"/>
      <c r="AA82" s="109"/>
      <c r="AB82" s="100">
        <f t="shared" si="55"/>
        <v>0</v>
      </c>
      <c r="AC82" s="147">
        <f t="shared" si="56"/>
        <v>0</v>
      </c>
      <c r="AD82" s="97"/>
      <c r="AE82" s="98"/>
      <c r="AF82" s="109"/>
      <c r="AG82" s="100">
        <f t="shared" si="57"/>
        <v>0</v>
      </c>
      <c r="AH82" s="147">
        <f t="shared" si="58"/>
        <v>0</v>
      </c>
      <c r="AI82" s="97"/>
      <c r="AJ82" s="98"/>
      <c r="AK82" s="109"/>
      <c r="AL82" s="100">
        <f t="shared" si="59"/>
        <v>0</v>
      </c>
      <c r="AM82" s="100">
        <f t="shared" si="60"/>
        <v>0</v>
      </c>
      <c r="AN82" s="102">
        <f t="shared" si="61"/>
        <v>0</v>
      </c>
      <c r="AO82" s="103"/>
    </row>
    <row r="83" spans="1:41" ht="13.9" hidden="1" customHeight="1" outlineLevel="1" x14ac:dyDescent="0.2">
      <c r="A83" s="90">
        <v>5110</v>
      </c>
      <c r="B83" s="91" t="str">
        <f t="shared" si="62"/>
        <v>enter at top</v>
      </c>
      <c r="C83" s="91" t="str">
        <f t="shared" si="63"/>
        <v>23520</v>
      </c>
      <c r="D83" s="91" t="str">
        <f t="shared" si="64"/>
        <v>NG</v>
      </c>
      <c r="E83" s="91" t="str">
        <f t="shared" si="65"/>
        <v>L000</v>
      </c>
      <c r="F83" s="92"/>
      <c r="G83" s="92"/>
      <c r="H83" s="92"/>
      <c r="I83" s="92"/>
      <c r="J83" s="93"/>
      <c r="K83" s="80"/>
      <c r="L83" s="142"/>
      <c r="M83" s="96"/>
      <c r="N83" s="97"/>
      <c r="O83" s="98"/>
      <c r="P83" s="109"/>
      <c r="Q83" s="109"/>
      <c r="R83" s="99"/>
      <c r="S83" s="147">
        <f t="shared" si="52"/>
        <v>0</v>
      </c>
      <c r="T83" s="97"/>
      <c r="U83" s="98"/>
      <c r="V83" s="109"/>
      <c r="W83" s="100">
        <f t="shared" si="53"/>
        <v>0</v>
      </c>
      <c r="X83" s="147">
        <f t="shared" si="54"/>
        <v>0</v>
      </c>
      <c r="Y83" s="97"/>
      <c r="Z83" s="98"/>
      <c r="AA83" s="109"/>
      <c r="AB83" s="100">
        <f t="shared" si="55"/>
        <v>0</v>
      </c>
      <c r="AC83" s="147">
        <f t="shared" si="56"/>
        <v>0</v>
      </c>
      <c r="AD83" s="97"/>
      <c r="AE83" s="98"/>
      <c r="AF83" s="109"/>
      <c r="AG83" s="100">
        <f t="shared" si="57"/>
        <v>0</v>
      </c>
      <c r="AH83" s="147">
        <f t="shared" si="58"/>
        <v>0</v>
      </c>
      <c r="AI83" s="97"/>
      <c r="AJ83" s="98"/>
      <c r="AK83" s="109"/>
      <c r="AL83" s="100">
        <f t="shared" si="59"/>
        <v>0</v>
      </c>
      <c r="AM83" s="100">
        <f t="shared" si="60"/>
        <v>0</v>
      </c>
      <c r="AN83" s="102">
        <f t="shared" si="61"/>
        <v>0</v>
      </c>
      <c r="AO83" s="105"/>
    </row>
    <row r="84" spans="1:41" ht="13.9" customHeight="1" outlineLevel="1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93"/>
      <c r="K84" s="144"/>
      <c r="L84" s="142"/>
      <c r="M84" s="96"/>
      <c r="N84" s="97"/>
      <c r="O84" s="98"/>
      <c r="P84" s="109"/>
      <c r="Q84" s="141"/>
      <c r="R84" s="99"/>
      <c r="S84" s="145"/>
      <c r="T84" s="97"/>
      <c r="U84" s="98"/>
      <c r="V84" s="109"/>
      <c r="W84" s="86"/>
      <c r="X84" s="145"/>
      <c r="Y84" s="97"/>
      <c r="Z84" s="98"/>
      <c r="AA84" s="109"/>
      <c r="AB84" s="86"/>
      <c r="AC84" s="145"/>
      <c r="AD84" s="97"/>
      <c r="AE84" s="98"/>
      <c r="AF84" s="109"/>
      <c r="AG84" s="86"/>
      <c r="AH84" s="145"/>
      <c r="AI84" s="97"/>
      <c r="AJ84" s="98"/>
      <c r="AK84" s="109"/>
      <c r="AL84" s="86"/>
      <c r="AM84" s="86"/>
      <c r="AN84" s="88"/>
      <c r="AO84" s="105"/>
    </row>
    <row r="85" spans="1:41" s="21" customFormat="1" ht="13.9" customHeight="1" outlineLevel="1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37"/>
      <c r="K85" s="80"/>
      <c r="L85" s="138"/>
      <c r="M85" s="82"/>
      <c r="N85" s="83"/>
      <c r="O85" s="84"/>
      <c r="P85" s="85"/>
      <c r="Q85" s="146"/>
      <c r="R85" s="86"/>
      <c r="S85" s="145"/>
      <c r="T85" s="83"/>
      <c r="U85" s="84"/>
      <c r="V85" s="85"/>
      <c r="W85" s="86"/>
      <c r="X85" s="145"/>
      <c r="Y85" s="83"/>
      <c r="Z85" s="84"/>
      <c r="AA85" s="85"/>
      <c r="AB85" s="86"/>
      <c r="AC85" s="145"/>
      <c r="AD85" s="83"/>
      <c r="AE85" s="84"/>
      <c r="AF85" s="85"/>
      <c r="AG85" s="86"/>
      <c r="AH85" s="145"/>
      <c r="AI85" s="83"/>
      <c r="AJ85" s="84"/>
      <c r="AK85" s="85"/>
      <c r="AL85" s="86"/>
      <c r="AM85" s="86"/>
      <c r="AN85" s="88"/>
      <c r="AO85" s="89"/>
    </row>
    <row r="86" spans="1:41" ht="13.9" customHeight="1" outlineLevel="1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67"/>
      <c r="K86" s="108"/>
      <c r="L86" s="139"/>
      <c r="M86" s="96"/>
      <c r="N86" s="83"/>
      <c r="O86" s="85"/>
      <c r="P86" s="85"/>
      <c r="Q86" s="146"/>
      <c r="R86" s="86"/>
      <c r="S86" s="145"/>
      <c r="T86" s="83"/>
      <c r="U86" s="85"/>
      <c r="V86" s="85"/>
      <c r="W86" s="86"/>
      <c r="X86" s="145"/>
      <c r="Y86" s="83"/>
      <c r="Z86" s="85"/>
      <c r="AA86" s="85"/>
      <c r="AB86" s="86"/>
      <c r="AC86" s="145"/>
      <c r="AD86" s="83"/>
      <c r="AE86" s="85"/>
      <c r="AF86" s="85"/>
      <c r="AG86" s="86"/>
      <c r="AH86" s="145"/>
      <c r="AI86" s="83"/>
      <c r="AJ86" s="85"/>
      <c r="AK86" s="85"/>
      <c r="AL86" s="86"/>
      <c r="AM86" s="86"/>
      <c r="AN86" s="88"/>
      <c r="AO86" s="89"/>
    </row>
    <row r="87" spans="1:41" ht="13.9" customHeight="1" outlineLevel="1" x14ac:dyDescent="0.2">
      <c r="A87" s="90">
        <v>5110</v>
      </c>
      <c r="B87" s="91" t="str">
        <f t="shared" ref="B87:B92" si="66">IF(AB=0,"enter at top",AB)</f>
        <v>enter at top</v>
      </c>
      <c r="C87" s="91" t="str">
        <f t="shared" ref="C87:C92" si="67">IF(DEPT=0,"enter at top",DEPT)</f>
        <v>23520</v>
      </c>
      <c r="D87" s="91" t="str">
        <f t="shared" ref="D87:D92" si="68">IF(MainOffice=0,"enter at top",CONCATENATE(CountryCode,FieldOffice))</f>
        <v>NG</v>
      </c>
      <c r="E87" s="91" t="str">
        <f t="shared" ref="E87:E92" si="69">CONCATENATE(AB,"L000")</f>
        <v>L000</v>
      </c>
      <c r="F87" s="92"/>
      <c r="G87" s="92"/>
      <c r="H87" s="92"/>
      <c r="I87" s="92"/>
      <c r="J87" s="93"/>
      <c r="K87" s="80"/>
      <c r="L87" s="140"/>
      <c r="M87" s="96"/>
      <c r="N87" s="97">
        <v>1</v>
      </c>
      <c r="O87" s="98">
        <v>4</v>
      </c>
      <c r="P87" s="109">
        <v>12</v>
      </c>
      <c r="Q87" s="141"/>
      <c r="R87" s="99">
        <f t="shared" ref="R87:R88" si="70">Q87/$AA$4</f>
        <v>0</v>
      </c>
      <c r="S87" s="147">
        <f t="shared" ref="S87:S92" si="71">ROUND(N87*O87*P87*R87,0)</f>
        <v>0</v>
      </c>
      <c r="T87" s="97">
        <v>1</v>
      </c>
      <c r="U87" s="98">
        <v>4</v>
      </c>
      <c r="V87" s="109">
        <v>12</v>
      </c>
      <c r="W87" s="100">
        <f t="shared" ref="W87:W92" si="72">ROUND(R87*(100%+$X$3),0)</f>
        <v>0</v>
      </c>
      <c r="X87" s="147">
        <f t="shared" ref="X87:X92" si="73">ROUND(T87*U87*V87*W87,0)</f>
        <v>0</v>
      </c>
      <c r="Y87" s="97">
        <v>1</v>
      </c>
      <c r="Z87" s="98">
        <v>4</v>
      </c>
      <c r="AA87" s="109">
        <v>12</v>
      </c>
      <c r="AB87" s="100">
        <f t="shared" ref="AB87:AB92" si="74">ROUND(W87*(100%+$X$3),0)</f>
        <v>0</v>
      </c>
      <c r="AC87" s="147">
        <f t="shared" ref="AC87:AC92" si="75">ROUND(Y87*Z87*AA87*AB87,0)</f>
        <v>0</v>
      </c>
      <c r="AD87" s="97">
        <v>1</v>
      </c>
      <c r="AE87" s="98">
        <v>4</v>
      </c>
      <c r="AF87" s="109">
        <v>12</v>
      </c>
      <c r="AG87" s="100">
        <f t="shared" ref="AG87:AG92" si="76">ROUND(AB87*(100%+$X$3),0)</f>
        <v>0</v>
      </c>
      <c r="AH87" s="147">
        <f t="shared" ref="AH87:AH92" si="77">ROUND(AD87*AE87*AF87*AG87,0)</f>
        <v>0</v>
      </c>
      <c r="AI87" s="97">
        <v>1</v>
      </c>
      <c r="AJ87" s="98">
        <v>4</v>
      </c>
      <c r="AK87" s="109">
        <v>12</v>
      </c>
      <c r="AL87" s="100">
        <f t="shared" ref="AL87:AL92" si="78">ROUND(AG87*(100%+$X$3),0)</f>
        <v>0</v>
      </c>
      <c r="AM87" s="100">
        <f t="shared" ref="AM87:AM92" si="79">ROUND(AI87*AJ87*AK87*AL87,0)</f>
        <v>0</v>
      </c>
      <c r="AN87" s="102">
        <f t="shared" ref="AN87:AN92" si="80">S87+X87+AC87+AH87+AM87</f>
        <v>0</v>
      </c>
      <c r="AO87" s="105"/>
    </row>
    <row r="88" spans="1:41" ht="13.9" customHeight="1" outlineLevel="1" x14ac:dyDescent="0.2">
      <c r="A88" s="90">
        <v>5110</v>
      </c>
      <c r="B88" s="91" t="str">
        <f t="shared" si="66"/>
        <v>enter at top</v>
      </c>
      <c r="C88" s="91" t="str">
        <f t="shared" si="67"/>
        <v>23520</v>
      </c>
      <c r="D88" s="91" t="str">
        <f t="shared" si="68"/>
        <v>NG</v>
      </c>
      <c r="E88" s="91" t="str">
        <f t="shared" si="69"/>
        <v>L000</v>
      </c>
      <c r="F88" s="92"/>
      <c r="G88" s="92"/>
      <c r="H88" s="92"/>
      <c r="I88" s="92"/>
      <c r="J88" s="93"/>
      <c r="K88" s="80"/>
      <c r="L88" s="140"/>
      <c r="M88" s="96"/>
      <c r="N88" s="97">
        <v>0.5</v>
      </c>
      <c r="O88" s="98">
        <v>4</v>
      </c>
      <c r="P88" s="109">
        <v>12</v>
      </c>
      <c r="Q88" s="141"/>
      <c r="R88" s="99">
        <f t="shared" si="70"/>
        <v>0</v>
      </c>
      <c r="S88" s="147">
        <f t="shared" si="71"/>
        <v>0</v>
      </c>
      <c r="T88" s="97">
        <v>0.5</v>
      </c>
      <c r="U88" s="98">
        <v>4</v>
      </c>
      <c r="V88" s="109">
        <v>12</v>
      </c>
      <c r="W88" s="100">
        <f t="shared" si="72"/>
        <v>0</v>
      </c>
      <c r="X88" s="147">
        <f t="shared" si="73"/>
        <v>0</v>
      </c>
      <c r="Y88" s="97">
        <v>0.5</v>
      </c>
      <c r="Z88" s="98">
        <v>4</v>
      </c>
      <c r="AA88" s="109">
        <v>12</v>
      </c>
      <c r="AB88" s="100">
        <f t="shared" si="74"/>
        <v>0</v>
      </c>
      <c r="AC88" s="147">
        <f t="shared" si="75"/>
        <v>0</v>
      </c>
      <c r="AD88" s="97">
        <v>0.5</v>
      </c>
      <c r="AE88" s="98">
        <v>4</v>
      </c>
      <c r="AF88" s="109">
        <v>12</v>
      </c>
      <c r="AG88" s="100">
        <f t="shared" si="76"/>
        <v>0</v>
      </c>
      <c r="AH88" s="147">
        <f t="shared" si="77"/>
        <v>0</v>
      </c>
      <c r="AI88" s="97">
        <v>0.5</v>
      </c>
      <c r="AJ88" s="98">
        <v>4</v>
      </c>
      <c r="AK88" s="109">
        <v>12</v>
      </c>
      <c r="AL88" s="100">
        <f t="shared" si="78"/>
        <v>0</v>
      </c>
      <c r="AM88" s="100">
        <f t="shared" si="79"/>
        <v>0</v>
      </c>
      <c r="AN88" s="102">
        <f t="shared" si="80"/>
        <v>0</v>
      </c>
      <c r="AO88" s="105"/>
    </row>
    <row r="89" spans="1:41" ht="13.9" hidden="1" customHeight="1" outlineLevel="1" x14ac:dyDescent="0.2">
      <c r="A89" s="90">
        <v>5110</v>
      </c>
      <c r="B89" s="91" t="str">
        <f t="shared" si="66"/>
        <v>enter at top</v>
      </c>
      <c r="C89" s="91" t="str">
        <f t="shared" si="67"/>
        <v>23520</v>
      </c>
      <c r="D89" s="91" t="str">
        <f t="shared" si="68"/>
        <v>NG</v>
      </c>
      <c r="E89" s="91" t="str">
        <f t="shared" si="69"/>
        <v>L000</v>
      </c>
      <c r="F89" s="92"/>
      <c r="G89" s="92"/>
      <c r="H89" s="92"/>
      <c r="I89" s="92"/>
      <c r="J89" s="93"/>
      <c r="K89" s="80"/>
      <c r="L89" s="142"/>
      <c r="M89" s="96"/>
      <c r="N89" s="97"/>
      <c r="O89" s="98"/>
      <c r="P89" s="109"/>
      <c r="Q89" s="141"/>
      <c r="R89" s="99"/>
      <c r="S89" s="147">
        <f t="shared" si="71"/>
        <v>0</v>
      </c>
      <c r="T89" s="97"/>
      <c r="U89" s="98"/>
      <c r="V89" s="109"/>
      <c r="W89" s="100">
        <f t="shared" si="72"/>
        <v>0</v>
      </c>
      <c r="X89" s="147">
        <f t="shared" si="73"/>
        <v>0</v>
      </c>
      <c r="Y89" s="97"/>
      <c r="Z89" s="98"/>
      <c r="AA89" s="109"/>
      <c r="AB89" s="100">
        <f t="shared" si="74"/>
        <v>0</v>
      </c>
      <c r="AC89" s="147">
        <f t="shared" si="75"/>
        <v>0</v>
      </c>
      <c r="AD89" s="97"/>
      <c r="AE89" s="98"/>
      <c r="AF89" s="109"/>
      <c r="AG89" s="100">
        <f t="shared" si="76"/>
        <v>0</v>
      </c>
      <c r="AH89" s="147">
        <f t="shared" si="77"/>
        <v>0</v>
      </c>
      <c r="AI89" s="97"/>
      <c r="AJ89" s="98"/>
      <c r="AK89" s="109"/>
      <c r="AL89" s="100">
        <f t="shared" si="78"/>
        <v>0</v>
      </c>
      <c r="AM89" s="100">
        <f t="shared" si="79"/>
        <v>0</v>
      </c>
      <c r="AN89" s="102">
        <f t="shared" si="80"/>
        <v>0</v>
      </c>
      <c r="AO89" s="105"/>
    </row>
    <row r="90" spans="1:41" ht="13.9" hidden="1" customHeight="1" outlineLevel="1" x14ac:dyDescent="0.2">
      <c r="A90" s="90">
        <v>5110</v>
      </c>
      <c r="B90" s="91" t="str">
        <f t="shared" si="66"/>
        <v>enter at top</v>
      </c>
      <c r="C90" s="91" t="str">
        <f t="shared" si="67"/>
        <v>23520</v>
      </c>
      <c r="D90" s="91" t="str">
        <f t="shared" si="68"/>
        <v>NG</v>
      </c>
      <c r="E90" s="91" t="str">
        <f t="shared" si="69"/>
        <v>L000</v>
      </c>
      <c r="F90" s="92"/>
      <c r="G90" s="92"/>
      <c r="H90" s="92"/>
      <c r="I90" s="92"/>
      <c r="J90" s="93"/>
      <c r="K90" s="80"/>
      <c r="L90" s="142"/>
      <c r="M90" s="96"/>
      <c r="N90" s="97"/>
      <c r="O90" s="98"/>
      <c r="P90" s="109"/>
      <c r="Q90" s="141"/>
      <c r="R90" s="99"/>
      <c r="S90" s="147">
        <f t="shared" si="71"/>
        <v>0</v>
      </c>
      <c r="T90" s="97"/>
      <c r="U90" s="98"/>
      <c r="V90" s="109"/>
      <c r="W90" s="100">
        <f t="shared" si="72"/>
        <v>0</v>
      </c>
      <c r="X90" s="147">
        <f t="shared" si="73"/>
        <v>0</v>
      </c>
      <c r="Y90" s="97"/>
      <c r="Z90" s="98"/>
      <c r="AA90" s="109"/>
      <c r="AB90" s="100">
        <f t="shared" si="74"/>
        <v>0</v>
      </c>
      <c r="AC90" s="147">
        <f t="shared" si="75"/>
        <v>0</v>
      </c>
      <c r="AD90" s="97"/>
      <c r="AE90" s="98"/>
      <c r="AF90" s="109"/>
      <c r="AG90" s="100">
        <f t="shared" si="76"/>
        <v>0</v>
      </c>
      <c r="AH90" s="147">
        <f t="shared" si="77"/>
        <v>0</v>
      </c>
      <c r="AI90" s="97"/>
      <c r="AJ90" s="98"/>
      <c r="AK90" s="109"/>
      <c r="AL90" s="100">
        <f t="shared" si="78"/>
        <v>0</v>
      </c>
      <c r="AM90" s="100">
        <f t="shared" si="79"/>
        <v>0</v>
      </c>
      <c r="AN90" s="102">
        <f t="shared" si="80"/>
        <v>0</v>
      </c>
      <c r="AO90" s="105"/>
    </row>
    <row r="91" spans="1:41" ht="13.9" hidden="1" customHeight="1" outlineLevel="1" x14ac:dyDescent="0.2">
      <c r="A91" s="90">
        <v>5110</v>
      </c>
      <c r="B91" s="91" t="str">
        <f t="shared" si="66"/>
        <v>enter at top</v>
      </c>
      <c r="C91" s="91" t="str">
        <f t="shared" si="67"/>
        <v>23520</v>
      </c>
      <c r="D91" s="91" t="str">
        <f t="shared" si="68"/>
        <v>NG</v>
      </c>
      <c r="E91" s="91" t="str">
        <f t="shared" si="69"/>
        <v>L000</v>
      </c>
      <c r="F91" s="92"/>
      <c r="G91" s="92"/>
      <c r="H91" s="92"/>
      <c r="I91" s="92"/>
      <c r="J91" s="93"/>
      <c r="K91" s="80"/>
      <c r="L91" s="142"/>
      <c r="M91" s="96"/>
      <c r="N91" s="97"/>
      <c r="O91" s="98"/>
      <c r="P91" s="109"/>
      <c r="Q91" s="141"/>
      <c r="R91" s="99"/>
      <c r="S91" s="147">
        <f t="shared" si="71"/>
        <v>0</v>
      </c>
      <c r="T91" s="97"/>
      <c r="U91" s="98"/>
      <c r="V91" s="109"/>
      <c r="W91" s="100">
        <f t="shared" si="72"/>
        <v>0</v>
      </c>
      <c r="X91" s="147">
        <f t="shared" si="73"/>
        <v>0</v>
      </c>
      <c r="Y91" s="97"/>
      <c r="Z91" s="98"/>
      <c r="AA91" s="109"/>
      <c r="AB91" s="100">
        <f t="shared" si="74"/>
        <v>0</v>
      </c>
      <c r="AC91" s="147">
        <f t="shared" si="75"/>
        <v>0</v>
      </c>
      <c r="AD91" s="97"/>
      <c r="AE91" s="98"/>
      <c r="AF91" s="109"/>
      <c r="AG91" s="100">
        <f t="shared" si="76"/>
        <v>0</v>
      </c>
      <c r="AH91" s="147">
        <f t="shared" si="77"/>
        <v>0</v>
      </c>
      <c r="AI91" s="97"/>
      <c r="AJ91" s="98"/>
      <c r="AK91" s="109"/>
      <c r="AL91" s="100">
        <f t="shared" si="78"/>
        <v>0</v>
      </c>
      <c r="AM91" s="100">
        <f t="shared" si="79"/>
        <v>0</v>
      </c>
      <c r="AN91" s="102">
        <f t="shared" si="80"/>
        <v>0</v>
      </c>
      <c r="AO91" s="105"/>
    </row>
    <row r="92" spans="1:41" ht="13.9" hidden="1" customHeight="1" outlineLevel="1" x14ac:dyDescent="0.2">
      <c r="A92" s="90">
        <v>5110</v>
      </c>
      <c r="B92" s="91" t="str">
        <f t="shared" si="66"/>
        <v>enter at top</v>
      </c>
      <c r="C92" s="91" t="str">
        <f t="shared" si="67"/>
        <v>23520</v>
      </c>
      <c r="D92" s="91" t="str">
        <f t="shared" si="68"/>
        <v>NG</v>
      </c>
      <c r="E92" s="91" t="str">
        <f t="shared" si="69"/>
        <v>L000</v>
      </c>
      <c r="F92" s="92"/>
      <c r="G92" s="92"/>
      <c r="H92" s="92"/>
      <c r="I92" s="92"/>
      <c r="J92" s="93"/>
      <c r="K92" s="80"/>
      <c r="L92" s="142"/>
      <c r="M92" s="96"/>
      <c r="N92" s="97"/>
      <c r="O92" s="98"/>
      <c r="P92" s="109"/>
      <c r="Q92" s="141"/>
      <c r="R92" s="99"/>
      <c r="S92" s="147">
        <f t="shared" si="71"/>
        <v>0</v>
      </c>
      <c r="T92" s="97"/>
      <c r="U92" s="98"/>
      <c r="V92" s="109"/>
      <c r="W92" s="100">
        <f t="shared" si="72"/>
        <v>0</v>
      </c>
      <c r="X92" s="147">
        <f t="shared" si="73"/>
        <v>0</v>
      </c>
      <c r="Y92" s="97"/>
      <c r="Z92" s="98"/>
      <c r="AA92" s="109"/>
      <c r="AB92" s="100">
        <f t="shared" si="74"/>
        <v>0</v>
      </c>
      <c r="AC92" s="147">
        <f t="shared" si="75"/>
        <v>0</v>
      </c>
      <c r="AD92" s="97"/>
      <c r="AE92" s="98"/>
      <c r="AF92" s="109"/>
      <c r="AG92" s="100">
        <f t="shared" si="76"/>
        <v>0</v>
      </c>
      <c r="AH92" s="147">
        <f t="shared" si="77"/>
        <v>0</v>
      </c>
      <c r="AI92" s="97"/>
      <c r="AJ92" s="98"/>
      <c r="AK92" s="109"/>
      <c r="AL92" s="100">
        <f t="shared" si="78"/>
        <v>0</v>
      </c>
      <c r="AM92" s="100">
        <f t="shared" si="79"/>
        <v>0</v>
      </c>
      <c r="AN92" s="102">
        <f t="shared" si="80"/>
        <v>0</v>
      </c>
      <c r="AO92" s="105"/>
    </row>
    <row r="93" spans="1:41" ht="13.9" customHeight="1" outlineLevel="1" x14ac:dyDescent="0.2">
      <c r="A93" s="143"/>
      <c r="B93" s="143"/>
      <c r="C93" s="143"/>
      <c r="D93" s="143"/>
      <c r="E93" s="143"/>
      <c r="F93" s="143"/>
      <c r="G93" s="143"/>
      <c r="H93" s="143"/>
      <c r="I93" s="143"/>
      <c r="J93" s="149"/>
      <c r="K93" s="80"/>
      <c r="L93" s="150"/>
      <c r="M93" s="151"/>
      <c r="N93" s="97"/>
      <c r="O93" s="98"/>
      <c r="P93" s="98"/>
      <c r="Q93" s="98"/>
      <c r="R93" s="99"/>
      <c r="S93" s="86"/>
      <c r="T93" s="101"/>
      <c r="U93" s="98"/>
      <c r="V93" s="98"/>
      <c r="W93" s="86"/>
      <c r="X93" s="145"/>
      <c r="Y93" s="97"/>
      <c r="Z93" s="98"/>
      <c r="AA93" s="98"/>
      <c r="AB93" s="86"/>
      <c r="AC93" s="145"/>
      <c r="AD93" s="97"/>
      <c r="AE93" s="98"/>
      <c r="AF93" s="98"/>
      <c r="AG93" s="86"/>
      <c r="AH93" s="86"/>
      <c r="AI93" s="101"/>
      <c r="AJ93" s="98"/>
      <c r="AK93" s="98"/>
      <c r="AL93" s="86"/>
      <c r="AM93" s="86"/>
      <c r="AN93" s="88"/>
      <c r="AO93" s="43"/>
    </row>
    <row r="94" spans="1:41" s="125" customFormat="1" ht="13.9" customHeight="1" outlineLevel="1" x14ac:dyDescent="0.2">
      <c r="A94" s="112"/>
      <c r="B94" s="112"/>
      <c r="C94" s="112"/>
      <c r="D94" s="112"/>
      <c r="E94" s="112"/>
      <c r="F94" s="112"/>
      <c r="G94" s="112"/>
      <c r="H94" s="112"/>
      <c r="I94" s="112"/>
      <c r="J94" s="113" t="s">
        <v>66</v>
      </c>
      <c r="K94" s="114"/>
      <c r="L94" s="115"/>
      <c r="M94" s="116"/>
      <c r="N94" s="117"/>
      <c r="O94" s="118"/>
      <c r="P94" s="119"/>
      <c r="Q94" s="119"/>
      <c r="R94" s="120"/>
      <c r="S94" s="121">
        <f>SUM(S36:S93)</f>
        <v>8</v>
      </c>
      <c r="T94" s="122"/>
      <c r="U94" s="118"/>
      <c r="V94" s="119"/>
      <c r="W94" s="120"/>
      <c r="X94" s="121">
        <f>SUM(X36:X93)</f>
        <v>9</v>
      </c>
      <c r="Y94" s="122"/>
      <c r="Z94" s="118"/>
      <c r="AA94" s="119"/>
      <c r="AB94" s="120"/>
      <c r="AC94" s="121">
        <f>SUM(AC36:AC93)</f>
        <v>9</v>
      </c>
      <c r="AD94" s="122"/>
      <c r="AE94" s="118"/>
      <c r="AF94" s="119"/>
      <c r="AG94" s="120"/>
      <c r="AH94" s="121">
        <f>SUM(AH36:AH93)</f>
        <v>9</v>
      </c>
      <c r="AI94" s="122"/>
      <c r="AJ94" s="118"/>
      <c r="AK94" s="119"/>
      <c r="AL94" s="120"/>
      <c r="AM94" s="121">
        <f>SUM(AM36:AM93)</f>
        <v>9</v>
      </c>
      <c r="AN94" s="123">
        <f>SUM(AN36:AN93)</f>
        <v>44</v>
      </c>
      <c r="AO94" s="124" t="str">
        <f>IF(SUM(S94,X94,AC94,AH94,AM94)=AN94,"Ties", "Doesn't Foot")</f>
        <v>Ties</v>
      </c>
    </row>
    <row r="95" spans="1:41" ht="13.9" customHeight="1" outlineLevel="1" x14ac:dyDescent="0.2">
      <c r="A95" s="152"/>
      <c r="B95" s="152"/>
      <c r="C95" s="152"/>
      <c r="D95" s="152"/>
      <c r="E95" s="152"/>
      <c r="F95" s="152"/>
      <c r="G95" s="152"/>
      <c r="H95" s="152"/>
      <c r="I95" s="152"/>
      <c r="J95" s="153"/>
      <c r="K95" s="154"/>
      <c r="L95" s="155"/>
      <c r="M95" s="156"/>
      <c r="N95" s="157"/>
      <c r="O95" s="158"/>
      <c r="P95" s="158"/>
      <c r="Q95" s="158"/>
      <c r="R95" s="159"/>
      <c r="S95" s="160"/>
      <c r="T95" s="161"/>
      <c r="U95" s="158"/>
      <c r="V95" s="158"/>
      <c r="W95" s="159"/>
      <c r="X95" s="160"/>
      <c r="Y95" s="161"/>
      <c r="Z95" s="158"/>
      <c r="AA95" s="158"/>
      <c r="AB95" s="159"/>
      <c r="AC95" s="160"/>
      <c r="AD95" s="161"/>
      <c r="AE95" s="158"/>
      <c r="AF95" s="158"/>
      <c r="AG95" s="159"/>
      <c r="AH95" s="160"/>
      <c r="AI95" s="161"/>
      <c r="AJ95" s="158"/>
      <c r="AK95" s="158"/>
      <c r="AL95" s="159"/>
      <c r="AM95" s="160"/>
      <c r="AN95" s="162"/>
      <c r="AO95" s="148"/>
    </row>
    <row r="96" spans="1:41" s="125" customFormat="1" ht="13.9" customHeight="1" thickBo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4" t="s">
        <v>67</v>
      </c>
      <c r="K96" s="165"/>
      <c r="L96" s="166"/>
      <c r="M96" s="167"/>
      <c r="N96" s="168"/>
      <c r="O96" s="169"/>
      <c r="P96" s="170"/>
      <c r="Q96" s="170"/>
      <c r="R96" s="171"/>
      <c r="S96" s="172">
        <f>S35+S94</f>
        <v>8</v>
      </c>
      <c r="T96" s="173"/>
      <c r="U96" s="169"/>
      <c r="V96" s="170"/>
      <c r="W96" s="171"/>
      <c r="X96" s="172">
        <f>X35+X94</f>
        <v>9</v>
      </c>
      <c r="Y96" s="173"/>
      <c r="Z96" s="169"/>
      <c r="AA96" s="170"/>
      <c r="AB96" s="171"/>
      <c r="AC96" s="172">
        <f>AC35+AC94</f>
        <v>9</v>
      </c>
      <c r="AD96" s="173"/>
      <c r="AE96" s="169"/>
      <c r="AF96" s="170"/>
      <c r="AG96" s="171"/>
      <c r="AH96" s="172">
        <f>AH35+AH94</f>
        <v>9</v>
      </c>
      <c r="AI96" s="173"/>
      <c r="AJ96" s="169"/>
      <c r="AK96" s="170"/>
      <c r="AL96" s="171"/>
      <c r="AM96" s="172">
        <f>AM35+AM94</f>
        <v>9</v>
      </c>
      <c r="AN96" s="174">
        <f>AN35+AN94</f>
        <v>44</v>
      </c>
      <c r="AO96" s="124" t="str">
        <f>IF(SUM(S96,X96,AC96,AH96,AM96)=AN96,"Ties", "Doesn't Foot")</f>
        <v>Ties</v>
      </c>
    </row>
    <row r="97" spans="1:41" s="183" customFormat="1" ht="13.9" customHeight="1" x14ac:dyDescent="0.2">
      <c r="A97" s="175"/>
      <c r="B97" s="175"/>
      <c r="C97" s="175"/>
      <c r="D97" s="175"/>
      <c r="E97" s="175"/>
      <c r="F97" s="175"/>
      <c r="G97" s="175"/>
      <c r="H97" s="175"/>
      <c r="I97" s="175"/>
      <c r="J97" s="176"/>
      <c r="K97" s="177"/>
      <c r="L97" s="178"/>
      <c r="M97" s="178"/>
      <c r="N97" s="179"/>
      <c r="O97" s="180"/>
      <c r="P97" s="178"/>
      <c r="Q97" s="178"/>
      <c r="R97" s="181"/>
      <c r="S97" s="182" t="str">
        <f>IF(SUM(S13:S96)/3=S96," ", "Doesn't Foot")</f>
        <v xml:space="preserve"> </v>
      </c>
      <c r="T97" s="179"/>
      <c r="U97" s="180"/>
      <c r="V97" s="178"/>
      <c r="W97" s="181"/>
      <c r="X97" s="182" t="str">
        <f>IF(SUM(X13:X96)/3=X96," ", "Doesn't Foot")</f>
        <v xml:space="preserve"> </v>
      </c>
      <c r="Y97" s="179"/>
      <c r="Z97" s="180"/>
      <c r="AA97" s="178"/>
      <c r="AB97" s="181"/>
      <c r="AC97" s="182" t="str">
        <f>IF(SUM(AC13:AC96)/3=AC96," ", "Doesn't Foot")</f>
        <v xml:space="preserve"> </v>
      </c>
      <c r="AD97" s="179"/>
      <c r="AE97" s="180"/>
      <c r="AF97" s="178"/>
      <c r="AG97" s="181"/>
      <c r="AH97" s="182" t="str">
        <f>IF(SUM(AH13:AH96)/3=AH96," ", "Doesn't Foot")</f>
        <v xml:space="preserve"> </v>
      </c>
      <c r="AI97" s="179"/>
      <c r="AJ97" s="180"/>
      <c r="AK97" s="178"/>
      <c r="AL97" s="181"/>
      <c r="AM97" s="182" t="str">
        <f>IF(SUM(AM13:AM96)/3=AM96," ", "Doesn't Foot")</f>
        <v xml:space="preserve"> </v>
      </c>
      <c r="AN97" s="182" t="str">
        <f>IF(SUM(AN13:AN96)/3=AN96," ", "Doesn't Foot")</f>
        <v xml:space="preserve"> </v>
      </c>
      <c r="AO97" s="124"/>
    </row>
    <row r="98" spans="1:41" s="21" customFormat="1" ht="13.9" hidden="1" customHeight="1" outlineLevel="1" x14ac:dyDescent="0.2">
      <c r="A98" s="45"/>
      <c r="B98" s="45"/>
      <c r="C98" s="45"/>
      <c r="D98" s="45"/>
      <c r="E98" s="45"/>
      <c r="F98" s="45"/>
      <c r="G98" s="45"/>
      <c r="H98" s="45"/>
      <c r="I98" s="45"/>
      <c r="J98" s="46" t="s">
        <v>68</v>
      </c>
      <c r="K98" s="47"/>
      <c r="L98" s="48"/>
      <c r="M98" s="48"/>
      <c r="N98" s="49"/>
      <c r="O98" s="50"/>
      <c r="P98" s="47"/>
      <c r="Q98" s="47"/>
      <c r="R98" s="51"/>
      <c r="S98" s="52"/>
      <c r="T98" s="49"/>
      <c r="U98" s="50"/>
      <c r="V98" s="47"/>
      <c r="W98" s="51"/>
      <c r="X98" s="52"/>
      <c r="Y98" s="49"/>
      <c r="Z98" s="50"/>
      <c r="AA98" s="47"/>
      <c r="AB98" s="51"/>
      <c r="AC98" s="52"/>
      <c r="AD98" s="49"/>
      <c r="AE98" s="50"/>
      <c r="AF98" s="47"/>
      <c r="AG98" s="51"/>
      <c r="AH98" s="52"/>
      <c r="AI98" s="49"/>
      <c r="AJ98" s="50"/>
      <c r="AK98" s="47"/>
      <c r="AL98" s="51"/>
      <c r="AM98" s="52"/>
      <c r="AN98" s="52"/>
      <c r="AO98" s="34"/>
    </row>
    <row r="99" spans="1:41" ht="13.9" hidden="1" customHeight="1" outlineLevel="1" x14ac:dyDescent="0.2">
      <c r="A99" s="184"/>
      <c r="B99" s="184"/>
      <c r="C99" s="184"/>
      <c r="D99" s="184"/>
      <c r="E99" s="184"/>
      <c r="F99" s="184"/>
      <c r="G99" s="184"/>
      <c r="H99" s="184"/>
      <c r="I99" s="184"/>
      <c r="J99" s="185"/>
      <c r="K99" s="186"/>
      <c r="L99" s="187"/>
      <c r="M99" s="188"/>
      <c r="N99" s="189"/>
      <c r="O99" s="190"/>
      <c r="P99" s="190"/>
      <c r="Q99" s="190"/>
      <c r="R99" s="191"/>
      <c r="S99" s="191"/>
      <c r="T99" s="192"/>
      <c r="U99" s="190"/>
      <c r="V99" s="190"/>
      <c r="W99" s="191"/>
      <c r="X99" s="191"/>
      <c r="Y99" s="192"/>
      <c r="Z99" s="190"/>
      <c r="AA99" s="190"/>
      <c r="AB99" s="191"/>
      <c r="AC99" s="191"/>
      <c r="AD99" s="192"/>
      <c r="AE99" s="190"/>
      <c r="AF99" s="190"/>
      <c r="AG99" s="191"/>
      <c r="AH99" s="191"/>
      <c r="AI99" s="192"/>
      <c r="AJ99" s="190"/>
      <c r="AK99" s="190"/>
      <c r="AL99" s="191"/>
      <c r="AM99" s="191"/>
      <c r="AN99" s="193"/>
      <c r="AO99" s="43"/>
    </row>
    <row r="100" spans="1:41" ht="13.9" hidden="1" customHeight="1" outlineLevel="1" x14ac:dyDescent="0.2">
      <c r="A100" s="90" t="s">
        <v>69</v>
      </c>
      <c r="B100" s="91" t="str">
        <f t="shared" ref="B100:B101" si="81">IF(AB=0,"enter at top",AB)</f>
        <v>enter at top</v>
      </c>
      <c r="C100" s="91" t="str">
        <f t="shared" ref="C100:C101" si="82">IF(DEPT=0,"enter at top",DEPT)</f>
        <v>23520</v>
      </c>
      <c r="D100" s="91" t="str">
        <f>IF(MainOffice=0,"enter at top",CONCATENATE(CountryCode,MainOffice,"/",FieldOffice))</f>
        <v>NG01/</v>
      </c>
      <c r="E100" s="91" t="str">
        <f t="shared" ref="E100:E101" si="83">CONCATENATE(AB,"L000")</f>
        <v>L000</v>
      </c>
      <c r="F100" s="92"/>
      <c r="G100" s="92"/>
      <c r="H100" s="92"/>
      <c r="I100" s="92"/>
      <c r="J100" s="93"/>
      <c r="K100" s="80" t="s">
        <v>70</v>
      </c>
      <c r="L100" s="140"/>
      <c r="M100" s="96"/>
      <c r="N100" s="194"/>
      <c r="O100" s="195">
        <v>1</v>
      </c>
      <c r="P100" s="109"/>
      <c r="Q100" s="109"/>
      <c r="R100" s="100">
        <f>ROUND(IF(ISERROR(S94/P100),0,(S94/P100)),0)</f>
        <v>0</v>
      </c>
      <c r="S100" s="100">
        <f t="shared" ref="S100:S113" si="84">ROUND(N100*O100*P100*R100,0)</f>
        <v>0</v>
      </c>
      <c r="T100" s="196"/>
      <c r="U100" s="195">
        <v>1</v>
      </c>
      <c r="V100" s="109"/>
      <c r="W100" s="100">
        <f>ROUND(IF(ISERROR(X94/V100),0,(X94/V100)),0)</f>
        <v>0</v>
      </c>
      <c r="X100" s="100">
        <f t="shared" ref="X100:X101" si="85">ROUND(T100*U100*V100*W100,0)</f>
        <v>0</v>
      </c>
      <c r="Y100" s="196"/>
      <c r="Z100" s="195">
        <v>1</v>
      </c>
      <c r="AA100" s="109"/>
      <c r="AB100" s="100">
        <f>ROUND(IF(ISERROR(AC94/AA100),0,(AC94/AA100)),0)</f>
        <v>0</v>
      </c>
      <c r="AC100" s="100">
        <f t="shared" ref="AC100:AC101" si="86">ROUND(Y100*Z100*AA100*AB100,0)</f>
        <v>0</v>
      </c>
      <c r="AD100" s="196"/>
      <c r="AE100" s="195">
        <v>1</v>
      </c>
      <c r="AF100" s="109"/>
      <c r="AG100" s="100">
        <f>ROUND(IF(ISERROR(AH94/AF100),0,(AH94/AF100)),0)</f>
        <v>0</v>
      </c>
      <c r="AH100" s="100">
        <f t="shared" ref="AH100:AH101" si="87">ROUND(AD100*AE100*AF100*AG100,0)</f>
        <v>0</v>
      </c>
      <c r="AI100" s="196"/>
      <c r="AJ100" s="195">
        <v>1</v>
      </c>
      <c r="AK100" s="109"/>
      <c r="AL100" s="100">
        <f>ROUND(IF(ISERROR(AM94/AK100),0,(AM94/AK100)),0)</f>
        <v>0</v>
      </c>
      <c r="AM100" s="100">
        <f t="shared" ref="AM100:AM101" si="88">ROUND(AI100*AJ100*AK100*AL100,0)</f>
        <v>0</v>
      </c>
      <c r="AN100" s="102">
        <f t="shared" ref="AN100:AN101" si="89">S100+X100+AC100+AH100+AM100</f>
        <v>0</v>
      </c>
      <c r="AO100" s="148"/>
    </row>
    <row r="101" spans="1:41" ht="13.9" hidden="1" customHeight="1" outlineLevel="1" x14ac:dyDescent="0.2">
      <c r="A101" s="90" t="s">
        <v>71</v>
      </c>
      <c r="B101" s="91" t="str">
        <f t="shared" si="81"/>
        <v>enter at top</v>
      </c>
      <c r="C101" s="91" t="str">
        <f t="shared" si="82"/>
        <v>23520</v>
      </c>
      <c r="D101" s="91" t="str">
        <f t="shared" ref="D101" si="90">IF(MainOffice=0,"enter at top",CONCATENATE(CountryCode,MainOffice))</f>
        <v>NG01</v>
      </c>
      <c r="E101" s="91" t="str">
        <f t="shared" si="83"/>
        <v>L000</v>
      </c>
      <c r="F101" s="92"/>
      <c r="G101" s="92"/>
      <c r="H101" s="92"/>
      <c r="I101" s="92"/>
      <c r="J101" s="93"/>
      <c r="K101" s="80" t="s">
        <v>72</v>
      </c>
      <c r="L101" s="140"/>
      <c r="M101" s="96"/>
      <c r="N101" s="197"/>
      <c r="O101" s="195">
        <v>1</v>
      </c>
      <c r="P101" s="109"/>
      <c r="Q101" s="109"/>
      <c r="R101" s="100">
        <f t="shared" ref="R101:R106" si="91">ROUND(IF(ISERROR(S35/P101),0,(S35/P101)),0)</f>
        <v>0</v>
      </c>
      <c r="S101" s="100">
        <f t="shared" si="84"/>
        <v>0</v>
      </c>
      <c r="T101" s="198"/>
      <c r="U101" s="195">
        <v>1</v>
      </c>
      <c r="V101" s="109"/>
      <c r="W101" s="100">
        <f>ROUND(IF(ISERROR(X35/V101),0,(X35/V101)),0)</f>
        <v>0</v>
      </c>
      <c r="X101" s="100">
        <f t="shared" si="85"/>
        <v>0</v>
      </c>
      <c r="Y101" s="198"/>
      <c r="Z101" s="195">
        <v>1</v>
      </c>
      <c r="AA101" s="85"/>
      <c r="AB101" s="100">
        <f>ROUND(IF(ISERROR(AC35/AA101),0,(AC35/AA101)),0)</f>
        <v>0</v>
      </c>
      <c r="AC101" s="100">
        <f t="shared" si="86"/>
        <v>0</v>
      </c>
      <c r="AD101" s="198"/>
      <c r="AE101" s="195">
        <v>1</v>
      </c>
      <c r="AF101" s="85"/>
      <c r="AG101" s="100">
        <f>ROUND(IF(ISERROR(AH35/AF101),0,(AH35/AF101)),0)</f>
        <v>0</v>
      </c>
      <c r="AH101" s="100">
        <f t="shared" si="87"/>
        <v>0</v>
      </c>
      <c r="AI101" s="198"/>
      <c r="AJ101" s="195">
        <v>1</v>
      </c>
      <c r="AK101" s="85"/>
      <c r="AL101" s="100">
        <f>ROUND(IF(ISERROR(AM35/AK101),0,(AM35/AK101)),0)</f>
        <v>0</v>
      </c>
      <c r="AM101" s="100">
        <f t="shared" si="88"/>
        <v>0</v>
      </c>
      <c r="AN101" s="102">
        <f t="shared" si="89"/>
        <v>0</v>
      </c>
      <c r="AO101" s="148"/>
    </row>
    <row r="102" spans="1:41" ht="13.9" hidden="1" customHeight="1" outlineLevel="1" x14ac:dyDescent="0.2">
      <c r="A102" s="90"/>
      <c r="B102" s="91"/>
      <c r="C102" s="91"/>
      <c r="D102" s="91"/>
      <c r="E102" s="91"/>
      <c r="F102" s="92"/>
      <c r="G102" s="92"/>
      <c r="H102" s="92"/>
      <c r="I102" s="92"/>
      <c r="J102" s="93"/>
      <c r="K102" s="80"/>
      <c r="L102" s="140"/>
      <c r="M102" s="96"/>
      <c r="N102" s="97"/>
      <c r="O102" s="98"/>
      <c r="P102" s="109"/>
      <c r="Q102" s="109"/>
      <c r="R102" s="100">
        <f t="shared" si="91"/>
        <v>0</v>
      </c>
      <c r="S102" s="100">
        <f t="shared" si="84"/>
        <v>0</v>
      </c>
      <c r="T102" s="101"/>
      <c r="U102" s="98"/>
      <c r="V102" s="109"/>
      <c r="W102" s="99"/>
      <c r="X102" s="100"/>
      <c r="Y102" s="101"/>
      <c r="Z102" s="98"/>
      <c r="AA102" s="109"/>
      <c r="AB102" s="99"/>
      <c r="AC102" s="100"/>
      <c r="AD102" s="101"/>
      <c r="AE102" s="98"/>
      <c r="AF102" s="109"/>
      <c r="AG102" s="99"/>
      <c r="AH102" s="100"/>
      <c r="AI102" s="101"/>
      <c r="AJ102" s="98"/>
      <c r="AK102" s="109"/>
      <c r="AL102" s="99"/>
      <c r="AM102" s="100"/>
      <c r="AN102" s="102"/>
      <c r="AO102" s="103"/>
    </row>
    <row r="103" spans="1:41" ht="13.9" hidden="1" customHeight="1" outlineLevel="1" x14ac:dyDescent="0.2">
      <c r="A103" s="90"/>
      <c r="B103" s="91"/>
      <c r="C103" s="91"/>
      <c r="D103" s="91"/>
      <c r="E103" s="91"/>
      <c r="F103" s="92"/>
      <c r="G103" s="92"/>
      <c r="H103" s="92"/>
      <c r="I103" s="92"/>
      <c r="J103" s="93"/>
      <c r="K103" s="80"/>
      <c r="L103" s="140"/>
      <c r="M103" s="96"/>
      <c r="N103" s="199"/>
      <c r="O103" s="98"/>
      <c r="P103" s="109"/>
      <c r="Q103" s="109"/>
      <c r="R103" s="100">
        <f t="shared" si="91"/>
        <v>0</v>
      </c>
      <c r="S103" s="100">
        <f t="shared" si="84"/>
        <v>0</v>
      </c>
      <c r="T103" s="200"/>
      <c r="U103" s="98"/>
      <c r="V103" s="109"/>
      <c r="W103" s="99"/>
      <c r="X103" s="100"/>
      <c r="Y103" s="200"/>
      <c r="Z103" s="98"/>
      <c r="AA103" s="109"/>
      <c r="AB103" s="99"/>
      <c r="AC103" s="100"/>
      <c r="AD103" s="200"/>
      <c r="AE103" s="98"/>
      <c r="AF103" s="109"/>
      <c r="AG103" s="99"/>
      <c r="AH103" s="100"/>
      <c r="AI103" s="200"/>
      <c r="AJ103" s="98"/>
      <c r="AK103" s="109"/>
      <c r="AL103" s="99"/>
      <c r="AM103" s="100"/>
      <c r="AN103" s="102"/>
      <c r="AO103" s="103"/>
    </row>
    <row r="104" spans="1:41" ht="13.9" hidden="1" customHeight="1" outlineLevel="1" x14ac:dyDescent="0.2">
      <c r="A104" s="90"/>
      <c r="B104" s="91"/>
      <c r="C104" s="91"/>
      <c r="D104" s="91"/>
      <c r="E104" s="91"/>
      <c r="F104" s="92"/>
      <c r="G104" s="92"/>
      <c r="H104" s="92"/>
      <c r="I104" s="92"/>
      <c r="J104" s="93"/>
      <c r="K104" s="80"/>
      <c r="L104" s="140"/>
      <c r="M104" s="96"/>
      <c r="N104" s="199"/>
      <c r="O104" s="98"/>
      <c r="P104" s="109"/>
      <c r="Q104" s="109"/>
      <c r="R104" s="100">
        <f t="shared" si="91"/>
        <v>0</v>
      </c>
      <c r="S104" s="100">
        <f t="shared" si="84"/>
        <v>0</v>
      </c>
      <c r="T104" s="200"/>
      <c r="U104" s="98"/>
      <c r="V104" s="109"/>
      <c r="W104" s="99"/>
      <c r="X104" s="100"/>
      <c r="Y104" s="200"/>
      <c r="Z104" s="98"/>
      <c r="AA104" s="109"/>
      <c r="AB104" s="99"/>
      <c r="AC104" s="100"/>
      <c r="AD104" s="200"/>
      <c r="AE104" s="98"/>
      <c r="AF104" s="109"/>
      <c r="AG104" s="99"/>
      <c r="AH104" s="100"/>
      <c r="AI104" s="200"/>
      <c r="AJ104" s="98"/>
      <c r="AK104" s="109"/>
      <c r="AL104" s="99"/>
      <c r="AM104" s="100"/>
      <c r="AN104" s="102"/>
      <c r="AO104" s="103"/>
    </row>
    <row r="105" spans="1:41" ht="13.9" hidden="1" customHeight="1" outlineLevel="1" x14ac:dyDescent="0.2">
      <c r="A105" s="90"/>
      <c r="B105" s="91"/>
      <c r="C105" s="91"/>
      <c r="D105" s="91"/>
      <c r="E105" s="91"/>
      <c r="F105" s="92"/>
      <c r="G105" s="92"/>
      <c r="H105" s="92"/>
      <c r="I105" s="92"/>
      <c r="J105" s="93"/>
      <c r="K105" s="80"/>
      <c r="L105" s="140"/>
      <c r="M105" s="96"/>
      <c r="N105" s="201"/>
      <c r="O105" s="85"/>
      <c r="P105" s="109"/>
      <c r="Q105" s="109"/>
      <c r="R105" s="100">
        <f t="shared" si="91"/>
        <v>0</v>
      </c>
      <c r="S105" s="100">
        <f t="shared" si="84"/>
        <v>0</v>
      </c>
      <c r="T105" s="202"/>
      <c r="U105" s="85"/>
      <c r="V105" s="109"/>
      <c r="W105" s="99"/>
      <c r="X105" s="100"/>
      <c r="Y105" s="202"/>
      <c r="Z105" s="85"/>
      <c r="AA105" s="109"/>
      <c r="AB105" s="99"/>
      <c r="AC105" s="100"/>
      <c r="AD105" s="202"/>
      <c r="AE105" s="85"/>
      <c r="AF105" s="109"/>
      <c r="AG105" s="99"/>
      <c r="AH105" s="100"/>
      <c r="AI105" s="202"/>
      <c r="AJ105" s="85"/>
      <c r="AK105" s="109"/>
      <c r="AL105" s="99"/>
      <c r="AM105" s="100"/>
      <c r="AN105" s="102"/>
      <c r="AO105" s="103"/>
    </row>
    <row r="106" spans="1:41" ht="13.9" hidden="1" customHeight="1" outlineLevel="1" x14ac:dyDescent="0.2">
      <c r="A106" s="90"/>
      <c r="B106" s="91"/>
      <c r="C106" s="91"/>
      <c r="D106" s="91"/>
      <c r="E106" s="91"/>
      <c r="F106" s="92"/>
      <c r="G106" s="92"/>
      <c r="H106" s="92"/>
      <c r="I106" s="92"/>
      <c r="J106" s="93"/>
      <c r="K106" s="80"/>
      <c r="L106" s="140"/>
      <c r="M106" s="96"/>
      <c r="N106" s="201"/>
      <c r="O106" s="84"/>
      <c r="P106" s="109"/>
      <c r="Q106" s="109"/>
      <c r="R106" s="100">
        <f t="shared" si="91"/>
        <v>0</v>
      </c>
      <c r="S106" s="100">
        <f t="shared" si="84"/>
        <v>0</v>
      </c>
      <c r="T106" s="202"/>
      <c r="U106" s="84"/>
      <c r="V106" s="109"/>
      <c r="W106" s="86"/>
      <c r="X106" s="100"/>
      <c r="Y106" s="202"/>
      <c r="Z106" s="84"/>
      <c r="AA106" s="85"/>
      <c r="AB106" s="99"/>
      <c r="AC106" s="100"/>
      <c r="AD106" s="202"/>
      <c r="AE106" s="84"/>
      <c r="AF106" s="85"/>
      <c r="AG106" s="86"/>
      <c r="AH106" s="100"/>
      <c r="AI106" s="202"/>
      <c r="AJ106" s="84"/>
      <c r="AK106" s="85"/>
      <c r="AL106" s="86"/>
      <c r="AM106" s="100"/>
      <c r="AN106" s="102"/>
      <c r="AO106" s="148"/>
    </row>
    <row r="107" spans="1:41" ht="13.9" hidden="1" customHeight="1" outlineLevel="1" x14ac:dyDescent="0.2">
      <c r="A107" s="90"/>
      <c r="B107" s="91"/>
      <c r="C107" s="91"/>
      <c r="D107" s="91"/>
      <c r="E107" s="91"/>
      <c r="F107" s="92"/>
      <c r="G107" s="92"/>
      <c r="H107" s="92"/>
      <c r="I107" s="92"/>
      <c r="J107" s="93"/>
      <c r="K107" s="80"/>
      <c r="L107" s="140"/>
      <c r="M107" s="96"/>
      <c r="N107" s="197"/>
      <c r="O107" s="84"/>
      <c r="P107" s="109"/>
      <c r="Q107" s="109"/>
      <c r="R107" s="100">
        <f t="shared" ref="R107:R114" si="92">ROUND(IF(ISERROR(S42/P107),0,(S42/P107)),0)</f>
        <v>0</v>
      </c>
      <c r="S107" s="100">
        <f t="shared" si="84"/>
        <v>0</v>
      </c>
      <c r="T107" s="198"/>
      <c r="U107" s="84"/>
      <c r="V107" s="109"/>
      <c r="W107" s="99"/>
      <c r="X107" s="100"/>
      <c r="Y107" s="198"/>
      <c r="Z107" s="84"/>
      <c r="AA107" s="109"/>
      <c r="AB107" s="99"/>
      <c r="AC107" s="100"/>
      <c r="AD107" s="198"/>
      <c r="AE107" s="84"/>
      <c r="AF107" s="109"/>
      <c r="AG107" s="99"/>
      <c r="AH107" s="100"/>
      <c r="AI107" s="198"/>
      <c r="AJ107" s="84"/>
      <c r="AK107" s="109"/>
      <c r="AL107" s="99"/>
      <c r="AM107" s="100"/>
      <c r="AN107" s="102"/>
      <c r="AO107" s="103"/>
    </row>
    <row r="108" spans="1:41" ht="13.9" hidden="1" customHeight="1" outlineLevel="1" x14ac:dyDescent="0.2">
      <c r="A108" s="90"/>
      <c r="B108" s="91"/>
      <c r="C108" s="91"/>
      <c r="D108" s="91"/>
      <c r="E108" s="91"/>
      <c r="F108" s="92"/>
      <c r="G108" s="92"/>
      <c r="H108" s="92"/>
      <c r="I108" s="92"/>
      <c r="J108" s="93"/>
      <c r="K108" s="80"/>
      <c r="L108" s="149"/>
      <c r="M108" s="203"/>
      <c r="N108" s="201"/>
      <c r="O108" s="84"/>
      <c r="P108" s="109"/>
      <c r="Q108" s="109"/>
      <c r="R108" s="100">
        <f t="shared" si="92"/>
        <v>0</v>
      </c>
      <c r="S108" s="100">
        <f t="shared" si="84"/>
        <v>0</v>
      </c>
      <c r="T108" s="202"/>
      <c r="U108" s="84"/>
      <c r="V108" s="109"/>
      <c r="W108" s="99"/>
      <c r="X108" s="100"/>
      <c r="Y108" s="202"/>
      <c r="Z108" s="84"/>
      <c r="AA108" s="109"/>
      <c r="AB108" s="99"/>
      <c r="AC108" s="100"/>
      <c r="AD108" s="202"/>
      <c r="AE108" s="84"/>
      <c r="AF108" s="109"/>
      <c r="AG108" s="99"/>
      <c r="AH108" s="100"/>
      <c r="AI108" s="202"/>
      <c r="AJ108" s="84"/>
      <c r="AK108" s="109"/>
      <c r="AL108" s="99"/>
      <c r="AM108" s="100"/>
      <c r="AN108" s="102"/>
      <c r="AO108" s="103"/>
    </row>
    <row r="109" spans="1:41" ht="13.9" hidden="1" customHeight="1" outlineLevel="1" x14ac:dyDescent="0.2">
      <c r="A109" s="90"/>
      <c r="B109" s="91"/>
      <c r="C109" s="91"/>
      <c r="D109" s="91"/>
      <c r="E109" s="91"/>
      <c r="F109" s="92"/>
      <c r="G109" s="92"/>
      <c r="H109" s="92"/>
      <c r="I109" s="92"/>
      <c r="J109" s="93"/>
      <c r="K109" s="80"/>
      <c r="L109" s="149"/>
      <c r="M109" s="203"/>
      <c r="N109" s="97"/>
      <c r="O109" s="98"/>
      <c r="P109" s="98"/>
      <c r="Q109" s="98"/>
      <c r="R109" s="100">
        <f t="shared" si="92"/>
        <v>0</v>
      </c>
      <c r="S109" s="100">
        <f t="shared" si="84"/>
        <v>0</v>
      </c>
      <c r="T109" s="101"/>
      <c r="U109" s="98"/>
      <c r="V109" s="98"/>
      <c r="W109" s="100"/>
      <c r="X109" s="100"/>
      <c r="Y109" s="101"/>
      <c r="Z109" s="98"/>
      <c r="AA109" s="98"/>
      <c r="AB109" s="100"/>
      <c r="AC109" s="100"/>
      <c r="AD109" s="101"/>
      <c r="AE109" s="98"/>
      <c r="AF109" s="98"/>
      <c r="AG109" s="100"/>
      <c r="AH109" s="100"/>
      <c r="AI109" s="101"/>
      <c r="AJ109" s="98"/>
      <c r="AK109" s="98"/>
      <c r="AL109" s="100"/>
      <c r="AM109" s="100"/>
      <c r="AN109" s="102"/>
      <c r="AO109" s="103"/>
    </row>
    <row r="110" spans="1:41" ht="13.9" hidden="1" customHeight="1" outlineLevel="1" x14ac:dyDescent="0.2">
      <c r="A110" s="90"/>
      <c r="B110" s="91"/>
      <c r="C110" s="91"/>
      <c r="D110" s="91"/>
      <c r="E110" s="91"/>
      <c r="F110" s="92"/>
      <c r="G110" s="92"/>
      <c r="H110" s="92"/>
      <c r="I110" s="92"/>
      <c r="J110" s="93"/>
      <c r="K110" s="80"/>
      <c r="L110" s="149"/>
      <c r="M110" s="203"/>
      <c r="N110" s="97"/>
      <c r="O110" s="98"/>
      <c r="P110" s="98"/>
      <c r="Q110" s="98"/>
      <c r="R110" s="100">
        <f t="shared" si="92"/>
        <v>0</v>
      </c>
      <c r="S110" s="100">
        <f t="shared" si="84"/>
        <v>0</v>
      </c>
      <c r="T110" s="101"/>
      <c r="U110" s="98"/>
      <c r="V110" s="98"/>
      <c r="W110" s="100"/>
      <c r="X110" s="100"/>
      <c r="Y110" s="101"/>
      <c r="Z110" s="98"/>
      <c r="AA110" s="98"/>
      <c r="AB110" s="100"/>
      <c r="AC110" s="100"/>
      <c r="AD110" s="101"/>
      <c r="AE110" s="98"/>
      <c r="AF110" s="98"/>
      <c r="AG110" s="100"/>
      <c r="AH110" s="100"/>
      <c r="AI110" s="101"/>
      <c r="AJ110" s="98"/>
      <c r="AK110" s="98"/>
      <c r="AL110" s="100"/>
      <c r="AM110" s="100"/>
      <c r="AN110" s="102"/>
      <c r="AO110" s="103"/>
    </row>
    <row r="111" spans="1:41" ht="13.9" hidden="1" customHeight="1" outlineLevel="1" x14ac:dyDescent="0.2">
      <c r="A111" s="90"/>
      <c r="B111" s="91"/>
      <c r="C111" s="91"/>
      <c r="D111" s="91"/>
      <c r="E111" s="91"/>
      <c r="F111" s="92"/>
      <c r="G111" s="92"/>
      <c r="H111" s="92"/>
      <c r="I111" s="92"/>
      <c r="J111" s="93"/>
      <c r="K111" s="80"/>
      <c r="L111" s="140"/>
      <c r="M111" s="96"/>
      <c r="N111" s="201"/>
      <c r="O111" s="84"/>
      <c r="P111" s="109"/>
      <c r="Q111" s="109"/>
      <c r="R111" s="100">
        <f t="shared" si="92"/>
        <v>0</v>
      </c>
      <c r="S111" s="100">
        <f t="shared" si="84"/>
        <v>0</v>
      </c>
      <c r="T111" s="202"/>
      <c r="U111" s="84"/>
      <c r="V111" s="109"/>
      <c r="W111" s="99"/>
      <c r="X111" s="100"/>
      <c r="Y111" s="202"/>
      <c r="Z111" s="84"/>
      <c r="AA111" s="109"/>
      <c r="AB111" s="99"/>
      <c r="AC111" s="100"/>
      <c r="AD111" s="202"/>
      <c r="AE111" s="84"/>
      <c r="AF111" s="109"/>
      <c r="AG111" s="99"/>
      <c r="AH111" s="100"/>
      <c r="AI111" s="202"/>
      <c r="AJ111" s="84"/>
      <c r="AK111" s="109"/>
      <c r="AL111" s="99"/>
      <c r="AM111" s="100"/>
      <c r="AN111" s="102"/>
      <c r="AO111" s="103"/>
    </row>
    <row r="112" spans="1:41" ht="13.9" hidden="1" customHeight="1" outlineLevel="1" x14ac:dyDescent="0.2">
      <c r="A112" s="90"/>
      <c r="B112" s="91"/>
      <c r="C112" s="91"/>
      <c r="D112" s="91"/>
      <c r="E112" s="91"/>
      <c r="F112" s="92"/>
      <c r="G112" s="92"/>
      <c r="H112" s="92"/>
      <c r="I112" s="92"/>
      <c r="J112" s="93"/>
      <c r="K112" s="80"/>
      <c r="L112" s="140"/>
      <c r="M112" s="96"/>
      <c r="N112" s="201"/>
      <c r="O112" s="84"/>
      <c r="P112" s="109"/>
      <c r="Q112" s="109"/>
      <c r="R112" s="100">
        <f t="shared" si="92"/>
        <v>0</v>
      </c>
      <c r="S112" s="100">
        <f t="shared" si="84"/>
        <v>0</v>
      </c>
      <c r="T112" s="202"/>
      <c r="U112" s="84"/>
      <c r="V112" s="109"/>
      <c r="W112" s="100"/>
      <c r="X112" s="100"/>
      <c r="Y112" s="202"/>
      <c r="Z112" s="84"/>
      <c r="AA112" s="109"/>
      <c r="AB112" s="100"/>
      <c r="AC112" s="100"/>
      <c r="AD112" s="202"/>
      <c r="AE112" s="84"/>
      <c r="AF112" s="109"/>
      <c r="AG112" s="100"/>
      <c r="AH112" s="100"/>
      <c r="AI112" s="202"/>
      <c r="AJ112" s="84"/>
      <c r="AK112" s="109"/>
      <c r="AL112" s="100"/>
      <c r="AM112" s="100"/>
      <c r="AN112" s="102"/>
      <c r="AO112" s="103"/>
    </row>
    <row r="113" spans="1:41" ht="13.9" hidden="1" customHeight="1" outlineLevel="1" x14ac:dyDescent="0.2">
      <c r="A113" s="90"/>
      <c r="B113" s="91"/>
      <c r="C113" s="91"/>
      <c r="D113" s="91"/>
      <c r="E113" s="91"/>
      <c r="F113" s="92"/>
      <c r="G113" s="92"/>
      <c r="H113" s="92"/>
      <c r="I113" s="92"/>
      <c r="J113" s="93"/>
      <c r="K113" s="80"/>
      <c r="L113" s="140"/>
      <c r="M113" s="96"/>
      <c r="N113" s="201"/>
      <c r="O113" s="84"/>
      <c r="P113" s="109"/>
      <c r="Q113" s="109"/>
      <c r="R113" s="100">
        <f t="shared" si="92"/>
        <v>0</v>
      </c>
      <c r="S113" s="100">
        <f t="shared" si="84"/>
        <v>0</v>
      </c>
      <c r="T113" s="202"/>
      <c r="U113" s="84"/>
      <c r="V113" s="109"/>
      <c r="W113" s="100"/>
      <c r="X113" s="100"/>
      <c r="Y113" s="202"/>
      <c r="Z113" s="84"/>
      <c r="AA113" s="109"/>
      <c r="AB113" s="100"/>
      <c r="AC113" s="100"/>
      <c r="AD113" s="202"/>
      <c r="AE113" s="84"/>
      <c r="AF113" s="109"/>
      <c r="AG113" s="100"/>
      <c r="AH113" s="100"/>
      <c r="AI113" s="202"/>
      <c r="AJ113" s="84"/>
      <c r="AK113" s="109"/>
      <c r="AL113" s="100"/>
      <c r="AM113" s="100"/>
      <c r="AN113" s="102"/>
      <c r="AO113" s="103"/>
    </row>
    <row r="114" spans="1:41" ht="13.9" hidden="1" customHeight="1" outlineLevel="1" x14ac:dyDescent="0.2">
      <c r="A114" s="90"/>
      <c r="B114" s="91"/>
      <c r="C114" s="91"/>
      <c r="D114" s="91"/>
      <c r="E114" s="91"/>
      <c r="F114" s="92"/>
      <c r="G114" s="92"/>
      <c r="H114" s="92"/>
      <c r="I114" s="92"/>
      <c r="J114" s="93"/>
      <c r="K114" s="80"/>
      <c r="L114" s="140"/>
      <c r="M114" s="96"/>
      <c r="N114" s="97"/>
      <c r="O114" s="98"/>
      <c r="P114" s="98"/>
      <c r="Q114" s="98"/>
      <c r="R114" s="100">
        <f t="shared" si="92"/>
        <v>0</v>
      </c>
      <c r="S114" s="100"/>
      <c r="T114" s="101"/>
      <c r="U114" s="98"/>
      <c r="V114" s="98"/>
      <c r="W114" s="100"/>
      <c r="X114" s="100"/>
      <c r="Y114" s="101"/>
      <c r="Z114" s="98"/>
      <c r="AA114" s="98"/>
      <c r="AB114" s="100"/>
      <c r="AC114" s="100"/>
      <c r="AD114" s="101"/>
      <c r="AE114" s="98"/>
      <c r="AF114" s="98"/>
      <c r="AG114" s="100"/>
      <c r="AH114" s="100"/>
      <c r="AI114" s="101"/>
      <c r="AJ114" s="98"/>
      <c r="AK114" s="98"/>
      <c r="AL114" s="100"/>
      <c r="AM114" s="100"/>
      <c r="AN114" s="102"/>
      <c r="AO114" s="103"/>
    </row>
    <row r="115" spans="1:41" ht="13.9" hidden="1" customHeight="1" outlineLevel="1" x14ac:dyDescent="0.2">
      <c r="A115" s="152"/>
      <c r="B115" s="152"/>
      <c r="C115" s="152"/>
      <c r="D115" s="152"/>
      <c r="E115" s="152"/>
      <c r="F115" s="152"/>
      <c r="G115" s="152"/>
      <c r="H115" s="152"/>
      <c r="I115" s="152"/>
      <c r="J115" s="153"/>
      <c r="K115" s="154"/>
      <c r="L115" s="155"/>
      <c r="M115" s="156"/>
      <c r="N115" s="157"/>
      <c r="O115" s="158"/>
      <c r="P115" s="158"/>
      <c r="Q115" s="158"/>
      <c r="R115" s="159"/>
      <c r="S115" s="159"/>
      <c r="T115" s="161"/>
      <c r="U115" s="158"/>
      <c r="V115" s="158"/>
      <c r="W115" s="159"/>
      <c r="X115" s="159"/>
      <c r="Y115" s="161"/>
      <c r="Z115" s="158"/>
      <c r="AA115" s="158"/>
      <c r="AB115" s="159"/>
      <c r="AC115" s="159"/>
      <c r="AD115" s="161"/>
      <c r="AE115" s="158"/>
      <c r="AF115" s="158"/>
      <c r="AG115" s="159"/>
      <c r="AH115" s="159"/>
      <c r="AI115" s="161"/>
      <c r="AJ115" s="158"/>
      <c r="AK115" s="158"/>
      <c r="AL115" s="159"/>
      <c r="AM115" s="159"/>
      <c r="AN115" s="204"/>
      <c r="AO115" s="43"/>
    </row>
    <row r="116" spans="1:41" s="125" customFormat="1" ht="13.9" hidden="1" customHeight="1" x14ac:dyDescent="0.2">
      <c r="A116" s="163"/>
      <c r="B116" s="163"/>
      <c r="C116" s="163"/>
      <c r="D116" s="163"/>
      <c r="E116" s="163"/>
      <c r="F116" s="163"/>
      <c r="G116" s="163"/>
      <c r="H116" s="163"/>
      <c r="I116" s="163"/>
      <c r="J116" s="164" t="s">
        <v>73</v>
      </c>
      <c r="K116" s="165"/>
      <c r="L116" s="166"/>
      <c r="M116" s="167"/>
      <c r="N116" s="168"/>
      <c r="O116" s="169"/>
      <c r="P116" s="170"/>
      <c r="Q116" s="170"/>
      <c r="R116" s="171"/>
      <c r="S116" s="172">
        <f>SUM(S99:S115)</f>
        <v>0</v>
      </c>
      <c r="T116" s="173"/>
      <c r="U116" s="169"/>
      <c r="V116" s="170"/>
      <c r="W116" s="171"/>
      <c r="X116" s="172">
        <f>SUM(X99:X115)</f>
        <v>0</v>
      </c>
      <c r="Y116" s="173"/>
      <c r="Z116" s="169"/>
      <c r="AA116" s="170"/>
      <c r="AB116" s="171"/>
      <c r="AC116" s="172">
        <f>SUM(AC99:AC115)</f>
        <v>0</v>
      </c>
      <c r="AD116" s="173"/>
      <c r="AE116" s="169"/>
      <c r="AF116" s="170"/>
      <c r="AG116" s="171"/>
      <c r="AH116" s="172">
        <f>SUM(AH99:AH115)</f>
        <v>0</v>
      </c>
      <c r="AI116" s="173"/>
      <c r="AJ116" s="169"/>
      <c r="AK116" s="170"/>
      <c r="AL116" s="171"/>
      <c r="AM116" s="172">
        <f>SUM(AM99:AM115)</f>
        <v>0</v>
      </c>
      <c r="AN116" s="174">
        <f>SUM(AN99:AN115)</f>
        <v>0</v>
      </c>
      <c r="AO116" s="124" t="str">
        <f>IF(SUM(S116,X116,AC116,AH116,AM116)=AN116,"Ties", "Doesn't Foot")</f>
        <v>Ties</v>
      </c>
    </row>
    <row r="117" spans="1:41" s="183" customFormat="1" ht="13.9" customHeight="1" thickBot="1" x14ac:dyDescent="0.25">
      <c r="A117" s="175"/>
      <c r="B117" s="175"/>
      <c r="C117" s="175"/>
      <c r="D117" s="175"/>
      <c r="E117" s="175"/>
      <c r="F117" s="175"/>
      <c r="G117" s="175"/>
      <c r="H117" s="175"/>
      <c r="I117" s="175"/>
      <c r="J117" s="176"/>
      <c r="K117" s="177"/>
      <c r="L117" s="178"/>
      <c r="M117" s="178"/>
      <c r="N117" s="179"/>
      <c r="O117" s="180"/>
      <c r="P117" s="178"/>
      <c r="Q117" s="178"/>
      <c r="R117" s="181"/>
      <c r="S117" s="182" t="str">
        <f>IF(SUM(S98:S116)/2=S116," ", "Doesn't Foot")</f>
        <v xml:space="preserve"> </v>
      </c>
      <c r="T117" s="179"/>
      <c r="U117" s="180"/>
      <c r="V117" s="178"/>
      <c r="W117" s="181"/>
      <c r="X117" s="182" t="str">
        <f>IF(SUM(X98:X116)/2=X116," ", "Doesn't Foot")</f>
        <v xml:space="preserve"> </v>
      </c>
      <c r="Y117" s="179"/>
      <c r="Z117" s="180"/>
      <c r="AA117" s="178"/>
      <c r="AB117" s="181"/>
      <c r="AC117" s="182" t="str">
        <f>IF(SUM(AC98:AC116)/2=AC116," ", "Doesn't Foot")</f>
        <v xml:space="preserve"> </v>
      </c>
      <c r="AD117" s="179"/>
      <c r="AE117" s="180"/>
      <c r="AF117" s="178"/>
      <c r="AG117" s="181"/>
      <c r="AH117" s="182" t="str">
        <f>IF(SUM(AH98:AH116)/2=AH116," ", "Doesn't Foot")</f>
        <v xml:space="preserve"> </v>
      </c>
      <c r="AI117" s="179"/>
      <c r="AJ117" s="180"/>
      <c r="AK117" s="178"/>
      <c r="AL117" s="181"/>
      <c r="AM117" s="182" t="str">
        <f>IF(SUM(AM98:AM116)/2=AM116," ", "Doesn't Foot")</f>
        <v xml:space="preserve"> </v>
      </c>
      <c r="AN117" s="182" t="str">
        <f>IF(SUM(AN98:AN116)/2=AN116," ", "Doesn't Foot")</f>
        <v xml:space="preserve"> </v>
      </c>
      <c r="AO117" s="124"/>
    </row>
    <row r="118" spans="1:41" s="21" customFormat="1" ht="13.9" customHeight="1" outlineLevel="1" x14ac:dyDescent="0.2">
      <c r="A118" s="45"/>
      <c r="B118" s="45"/>
      <c r="C118" s="45"/>
      <c r="D118" s="45"/>
      <c r="E118" s="45"/>
      <c r="F118" s="45"/>
      <c r="G118" s="45"/>
      <c r="H118" s="45"/>
      <c r="I118" s="45"/>
      <c r="J118" s="46" t="s">
        <v>74</v>
      </c>
      <c r="K118" s="47"/>
      <c r="L118" s="48"/>
      <c r="M118" s="48"/>
      <c r="N118" s="49"/>
      <c r="O118" s="50"/>
      <c r="P118" s="47"/>
      <c r="Q118" s="47"/>
      <c r="R118" s="51"/>
      <c r="S118" s="52"/>
      <c r="T118" s="49"/>
      <c r="U118" s="50"/>
      <c r="V118" s="47"/>
      <c r="W118" s="51"/>
      <c r="X118" s="52"/>
      <c r="Y118" s="49"/>
      <c r="Z118" s="50"/>
      <c r="AA118" s="47"/>
      <c r="AB118" s="51"/>
      <c r="AC118" s="52"/>
      <c r="AD118" s="49"/>
      <c r="AE118" s="50"/>
      <c r="AF118" s="47"/>
      <c r="AG118" s="51"/>
      <c r="AH118" s="52"/>
      <c r="AI118" s="49"/>
      <c r="AJ118" s="50"/>
      <c r="AK118" s="47"/>
      <c r="AL118" s="51"/>
      <c r="AM118" s="52"/>
      <c r="AN118" s="52"/>
      <c r="AO118" s="34"/>
    </row>
    <row r="119" spans="1:41" s="44" customFormat="1" ht="13.9" customHeight="1" outlineLevel="1" x14ac:dyDescent="0.2">
      <c r="A119" s="184"/>
      <c r="B119" s="184"/>
      <c r="C119" s="184"/>
      <c r="D119" s="184"/>
      <c r="E119" s="184"/>
      <c r="F119" s="184"/>
      <c r="G119" s="184"/>
      <c r="H119" s="184"/>
      <c r="I119" s="184"/>
      <c r="J119" s="185"/>
      <c r="K119" s="186"/>
      <c r="L119" s="187"/>
      <c r="M119" s="188"/>
      <c r="N119" s="189"/>
      <c r="O119" s="190"/>
      <c r="P119" s="190"/>
      <c r="Q119" s="190"/>
      <c r="R119" s="205"/>
      <c r="S119" s="191"/>
      <c r="T119" s="192"/>
      <c r="U119" s="190"/>
      <c r="V119" s="190"/>
      <c r="W119" s="191"/>
      <c r="X119" s="191"/>
      <c r="Y119" s="192"/>
      <c r="Z119" s="190"/>
      <c r="AA119" s="190"/>
      <c r="AB119" s="191"/>
      <c r="AC119" s="206"/>
      <c r="AD119" s="189"/>
      <c r="AE119" s="190"/>
      <c r="AF119" s="190"/>
      <c r="AG119" s="191"/>
      <c r="AH119" s="191"/>
      <c r="AI119" s="192"/>
      <c r="AJ119" s="190"/>
      <c r="AK119" s="190"/>
      <c r="AL119" s="191"/>
      <c r="AM119" s="191"/>
      <c r="AN119" s="193"/>
      <c r="AO119" s="103"/>
    </row>
    <row r="120" spans="1:41" ht="13.9" customHeight="1" outlineLevel="1" x14ac:dyDescent="0.2">
      <c r="A120" s="90">
        <v>6259</v>
      </c>
      <c r="B120" s="91" t="str">
        <f t="shared" ref="B120" si="93">IF(AB=0,"enter at top",AB)</f>
        <v>enter at top</v>
      </c>
      <c r="C120" s="91" t="str">
        <f t="shared" ref="C120" si="94">IF(DEPT=0,"enter at top",DEPT)</f>
        <v>23520</v>
      </c>
      <c r="D120" s="91" t="str">
        <f>IF(MainOffice=0,"enter at top",CONCATENATE(CountryCode,MainOffice))</f>
        <v>NG01</v>
      </c>
      <c r="E120" s="91" t="str">
        <f t="shared" ref="E120" si="95">CONCATENATE(AB,"L000")</f>
        <v>L000</v>
      </c>
      <c r="F120" s="92"/>
      <c r="G120" s="92"/>
      <c r="H120" s="92"/>
      <c r="I120" s="92"/>
      <c r="J120" s="93"/>
      <c r="K120" s="80" t="s">
        <v>75</v>
      </c>
      <c r="L120" s="140"/>
      <c r="M120" s="96"/>
      <c r="N120" s="97">
        <v>1</v>
      </c>
      <c r="O120" s="98">
        <v>5</v>
      </c>
      <c r="P120" s="98">
        <v>5</v>
      </c>
      <c r="Q120" s="141">
        <v>1000</v>
      </c>
      <c r="R120" s="99">
        <f>Q120/$AA$4</f>
        <v>2.5806451612903225</v>
      </c>
      <c r="S120" s="147">
        <f t="shared" ref="S120" si="96">ROUND(N120*O120*P120*R120,0)</f>
        <v>65</v>
      </c>
      <c r="T120" s="97">
        <v>1</v>
      </c>
      <c r="U120" s="98">
        <v>5</v>
      </c>
      <c r="V120" s="98">
        <v>12</v>
      </c>
      <c r="W120" s="100">
        <f t="shared" ref="W120" si="97">ROUND(R120*(100%+$X$4),0)</f>
        <v>3</v>
      </c>
      <c r="X120" s="147">
        <f t="shared" ref="X120" si="98">ROUND(T120*U120*V120*W120,0)</f>
        <v>180</v>
      </c>
      <c r="Y120" s="97">
        <v>1</v>
      </c>
      <c r="Z120" s="98">
        <v>5</v>
      </c>
      <c r="AA120" s="98">
        <v>12</v>
      </c>
      <c r="AB120" s="100">
        <f t="shared" ref="AB120" si="99">ROUND(W120*(100%+$X$4),0)</f>
        <v>3</v>
      </c>
      <c r="AC120" s="147">
        <f t="shared" ref="AC120" si="100">ROUND(Y120*Z120*AA120*AB120,0)</f>
        <v>180</v>
      </c>
      <c r="AD120" s="97">
        <v>1</v>
      </c>
      <c r="AE120" s="98">
        <v>5</v>
      </c>
      <c r="AF120" s="98">
        <v>12</v>
      </c>
      <c r="AG120" s="100">
        <f t="shared" ref="AG120" si="101">ROUND(AB120*(100%+$X$4),0)</f>
        <v>3</v>
      </c>
      <c r="AH120" s="147">
        <f t="shared" ref="AH120" si="102">ROUND(AD120*AE120*AF120*AG120,0)</f>
        <v>180</v>
      </c>
      <c r="AI120" s="97">
        <v>1</v>
      </c>
      <c r="AJ120" s="98">
        <v>5</v>
      </c>
      <c r="AK120" s="98">
        <v>12</v>
      </c>
      <c r="AL120" s="100">
        <f t="shared" ref="AL120" si="103">ROUND(AG120*(100%+$X$4),0)</f>
        <v>3</v>
      </c>
      <c r="AM120" s="100">
        <f t="shared" ref="AM120" si="104">ROUND(AI120*AJ120*AK120*AL120,0)</f>
        <v>180</v>
      </c>
      <c r="AN120" s="102">
        <f t="shared" ref="AN120" si="105">S120+X120+AC120+AH120+AM120</f>
        <v>785</v>
      </c>
      <c r="AO120" s="103"/>
    </row>
    <row r="121" spans="1:41" ht="13.9" customHeight="1" outlineLevel="1" x14ac:dyDescent="0.2">
      <c r="A121" s="152"/>
      <c r="B121" s="152"/>
      <c r="C121" s="152"/>
      <c r="D121" s="152"/>
      <c r="E121" s="152"/>
      <c r="F121" s="152"/>
      <c r="G121" s="152"/>
      <c r="H121" s="152"/>
      <c r="I121" s="152"/>
      <c r="J121" s="153"/>
      <c r="K121" s="154"/>
      <c r="L121" s="155"/>
      <c r="M121" s="156"/>
      <c r="N121" s="157"/>
      <c r="O121" s="158"/>
      <c r="P121" s="158"/>
      <c r="Q121" s="158"/>
      <c r="R121" s="159"/>
      <c r="S121" s="159"/>
      <c r="T121" s="161"/>
      <c r="U121" s="158"/>
      <c r="V121" s="158"/>
      <c r="W121" s="159"/>
      <c r="X121" s="159"/>
      <c r="Y121" s="161"/>
      <c r="Z121" s="158"/>
      <c r="AA121" s="158"/>
      <c r="AB121" s="159"/>
      <c r="AC121" s="159"/>
      <c r="AD121" s="161"/>
      <c r="AE121" s="158"/>
      <c r="AF121" s="158"/>
      <c r="AG121" s="159"/>
      <c r="AH121" s="159"/>
      <c r="AI121" s="161"/>
      <c r="AJ121" s="158"/>
      <c r="AK121" s="158"/>
      <c r="AL121" s="159"/>
      <c r="AM121" s="159"/>
      <c r="AN121" s="204"/>
      <c r="AO121" s="103"/>
    </row>
    <row r="122" spans="1:41" s="125" customFormat="1" ht="13.9" customHeight="1" thickBot="1" x14ac:dyDescent="0.25">
      <c r="A122" s="163"/>
      <c r="B122" s="163"/>
      <c r="C122" s="163"/>
      <c r="D122" s="163"/>
      <c r="E122" s="163"/>
      <c r="F122" s="163"/>
      <c r="G122" s="163"/>
      <c r="H122" s="163"/>
      <c r="I122" s="163"/>
      <c r="J122" s="164" t="s">
        <v>76</v>
      </c>
      <c r="K122" s="165"/>
      <c r="L122" s="166"/>
      <c r="M122" s="167"/>
      <c r="N122" s="168"/>
      <c r="O122" s="169"/>
      <c r="P122" s="170"/>
      <c r="Q122" s="170"/>
      <c r="R122" s="171"/>
      <c r="S122" s="172">
        <f>SUM(S118:S121)</f>
        <v>65</v>
      </c>
      <c r="T122" s="173"/>
      <c r="U122" s="169"/>
      <c r="V122" s="170"/>
      <c r="W122" s="171"/>
      <c r="X122" s="172">
        <f>SUM(X118:X121)</f>
        <v>180</v>
      </c>
      <c r="Y122" s="173"/>
      <c r="Z122" s="169"/>
      <c r="AA122" s="170"/>
      <c r="AB122" s="171"/>
      <c r="AC122" s="172">
        <f>SUM(AC118:AC121)</f>
        <v>180</v>
      </c>
      <c r="AD122" s="173"/>
      <c r="AE122" s="169"/>
      <c r="AF122" s="170"/>
      <c r="AG122" s="171"/>
      <c r="AH122" s="172">
        <f>SUM(AH118:AH121)</f>
        <v>180</v>
      </c>
      <c r="AI122" s="173"/>
      <c r="AJ122" s="169"/>
      <c r="AK122" s="170"/>
      <c r="AL122" s="171"/>
      <c r="AM122" s="172">
        <f>SUM(AM118:AM121)</f>
        <v>180</v>
      </c>
      <c r="AN122" s="174">
        <f>SUM(AN118:AN121)</f>
        <v>785</v>
      </c>
      <c r="AO122" s="124" t="str">
        <f>IF(SUM(S122,X122,AC122,AH122,AM122)=AN122,"Ties", "Doesn't Foot")</f>
        <v>Ties</v>
      </c>
    </row>
    <row r="123" spans="1:41" s="183" customFormat="1" ht="13.9" customHeight="1" x14ac:dyDescent="0.2">
      <c r="A123" s="175"/>
      <c r="B123" s="175"/>
      <c r="C123" s="175"/>
      <c r="D123" s="175"/>
      <c r="E123" s="175"/>
      <c r="F123" s="175"/>
      <c r="G123" s="175"/>
      <c r="H123" s="175"/>
      <c r="I123" s="175"/>
      <c r="J123" s="176"/>
      <c r="K123" s="177"/>
      <c r="L123" s="178"/>
      <c r="M123" s="178"/>
      <c r="N123" s="179"/>
      <c r="O123" s="180"/>
      <c r="P123" s="178"/>
      <c r="Q123" s="178"/>
      <c r="R123" s="181"/>
      <c r="S123" s="182" t="str">
        <f>IF(SUM(S117:S122)/2=S122," ", "Doesn't Foot")</f>
        <v xml:space="preserve"> </v>
      </c>
      <c r="T123" s="179"/>
      <c r="U123" s="180"/>
      <c r="V123" s="178"/>
      <c r="W123" s="181"/>
      <c r="X123" s="182" t="str">
        <f>IF(SUM(X117:X122)/2=X122," ", "Doesn't Foot")</f>
        <v xml:space="preserve"> </v>
      </c>
      <c r="Y123" s="179"/>
      <c r="Z123" s="180"/>
      <c r="AA123" s="178"/>
      <c r="AB123" s="181"/>
      <c r="AC123" s="182" t="str">
        <f>IF(SUM(AC117:AC122)/2=AC122," ", "Doesn't Foot")</f>
        <v xml:space="preserve"> </v>
      </c>
      <c r="AD123" s="179"/>
      <c r="AE123" s="180"/>
      <c r="AF123" s="178"/>
      <c r="AG123" s="181"/>
      <c r="AH123" s="182" t="str">
        <f>IF(SUM(AH117:AH122)/2=AH122," ", "Doesn't Foot")</f>
        <v xml:space="preserve"> </v>
      </c>
      <c r="AI123" s="179"/>
      <c r="AJ123" s="180"/>
      <c r="AK123" s="178"/>
      <c r="AL123" s="181"/>
      <c r="AM123" s="182" t="str">
        <f>IF(SUM(AM117:AM122)/2=AM122," ", "Doesn't Foot")</f>
        <v xml:space="preserve"> </v>
      </c>
      <c r="AN123" s="182" t="str">
        <f>IF(SUM(AN117:AN122)/2=AN122," ", "Doesn't Foot")</f>
        <v xml:space="preserve"> </v>
      </c>
      <c r="AO123" s="124"/>
    </row>
    <row r="124" spans="1:41" s="21" customFormat="1" ht="13.9" hidden="1" customHeight="1" outlineLevel="1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6" t="s">
        <v>77</v>
      </c>
      <c r="K124" s="47"/>
      <c r="L124" s="48"/>
      <c r="M124" s="48"/>
      <c r="N124" s="49"/>
      <c r="O124" s="50"/>
      <c r="P124" s="47"/>
      <c r="Q124" s="47"/>
      <c r="R124" s="51"/>
      <c r="S124" s="52"/>
      <c r="T124" s="49"/>
      <c r="U124" s="50"/>
      <c r="V124" s="47"/>
      <c r="W124" s="51"/>
      <c r="X124" s="52"/>
      <c r="Y124" s="49"/>
      <c r="Z124" s="50"/>
      <c r="AA124" s="47"/>
      <c r="AB124" s="51"/>
      <c r="AC124" s="52"/>
      <c r="AD124" s="49"/>
      <c r="AE124" s="50"/>
      <c r="AF124" s="47"/>
      <c r="AG124" s="51"/>
      <c r="AH124" s="52"/>
      <c r="AI124" s="49"/>
      <c r="AJ124" s="50"/>
      <c r="AK124" s="47"/>
      <c r="AL124" s="51"/>
      <c r="AM124" s="52"/>
      <c r="AN124" s="52"/>
      <c r="AO124" s="34"/>
    </row>
    <row r="125" spans="1:41" s="44" customFormat="1" ht="13.9" hidden="1" customHeight="1" outlineLevel="1" x14ac:dyDescent="0.2">
      <c r="A125" s="184"/>
      <c r="B125" s="184"/>
      <c r="C125" s="184"/>
      <c r="D125" s="184"/>
      <c r="E125" s="184"/>
      <c r="F125" s="184"/>
      <c r="G125" s="184"/>
      <c r="H125" s="184"/>
      <c r="I125" s="184"/>
      <c r="J125" s="185"/>
      <c r="K125" s="186"/>
      <c r="L125" s="187"/>
      <c r="M125" s="188"/>
      <c r="N125" s="189"/>
      <c r="O125" s="190"/>
      <c r="P125" s="190"/>
      <c r="Q125" s="190"/>
      <c r="R125" s="191"/>
      <c r="S125" s="191"/>
      <c r="T125" s="192"/>
      <c r="U125" s="190"/>
      <c r="V125" s="190"/>
      <c r="W125" s="191"/>
      <c r="X125" s="191"/>
      <c r="Y125" s="192"/>
      <c r="Z125" s="190"/>
      <c r="AA125" s="190"/>
      <c r="AB125" s="191"/>
      <c r="AC125" s="191"/>
      <c r="AD125" s="192"/>
      <c r="AE125" s="190"/>
      <c r="AF125" s="190"/>
      <c r="AG125" s="191"/>
      <c r="AH125" s="191"/>
      <c r="AI125" s="192"/>
      <c r="AJ125" s="190"/>
      <c r="AK125" s="190"/>
      <c r="AL125" s="191"/>
      <c r="AM125" s="191"/>
      <c r="AN125" s="193"/>
      <c r="AO125" s="103"/>
    </row>
    <row r="126" spans="1:41" s="208" customFormat="1" ht="13.9" hidden="1" customHeight="1" outlineLevel="1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207"/>
      <c r="K126" s="107"/>
      <c r="L126" s="111"/>
      <c r="M126" s="96"/>
      <c r="N126" s="83"/>
      <c r="O126" s="85"/>
      <c r="P126" s="85"/>
      <c r="Q126" s="85"/>
      <c r="R126" s="86"/>
      <c r="S126" s="86"/>
      <c r="T126" s="87"/>
      <c r="U126" s="85"/>
      <c r="V126" s="85"/>
      <c r="W126" s="86"/>
      <c r="X126" s="86"/>
      <c r="Y126" s="87"/>
      <c r="Z126" s="85"/>
      <c r="AA126" s="85"/>
      <c r="AB126" s="86"/>
      <c r="AC126" s="86"/>
      <c r="AD126" s="87"/>
      <c r="AE126" s="85"/>
      <c r="AF126" s="85"/>
      <c r="AG126" s="86"/>
      <c r="AH126" s="86"/>
      <c r="AI126" s="87"/>
      <c r="AJ126" s="85"/>
      <c r="AK126" s="85"/>
      <c r="AL126" s="86"/>
      <c r="AM126" s="86"/>
      <c r="AN126" s="88"/>
      <c r="AO126" s="43"/>
    </row>
    <row r="127" spans="1:41" s="208" customFormat="1" ht="13.9" hidden="1" customHeight="1" outlineLevel="1" x14ac:dyDescent="0.2">
      <c r="A127" s="143"/>
      <c r="B127" s="143"/>
      <c r="C127" s="143"/>
      <c r="D127" s="143"/>
      <c r="E127" s="143"/>
      <c r="F127" s="143"/>
      <c r="G127" s="143"/>
      <c r="H127" s="143"/>
      <c r="I127" s="143"/>
      <c r="J127" s="67" t="s">
        <v>78</v>
      </c>
      <c r="K127" s="80"/>
      <c r="L127" s="111"/>
      <c r="M127" s="96"/>
      <c r="N127" s="97"/>
      <c r="O127" s="98"/>
      <c r="P127" s="98"/>
      <c r="Q127" s="98"/>
      <c r="R127" s="99"/>
      <c r="S127" s="86"/>
      <c r="T127" s="101"/>
      <c r="U127" s="98"/>
      <c r="V127" s="98"/>
      <c r="W127" s="99"/>
      <c r="X127" s="86"/>
      <c r="Y127" s="101"/>
      <c r="Z127" s="98"/>
      <c r="AA127" s="98"/>
      <c r="AB127" s="99"/>
      <c r="AC127" s="86"/>
      <c r="AD127" s="101"/>
      <c r="AE127" s="98"/>
      <c r="AF127" s="98"/>
      <c r="AG127" s="99"/>
      <c r="AH127" s="86"/>
      <c r="AI127" s="101"/>
      <c r="AJ127" s="98"/>
      <c r="AK127" s="98"/>
      <c r="AL127" s="99"/>
      <c r="AM127" s="86"/>
      <c r="AN127" s="88"/>
      <c r="AO127" s="43"/>
    </row>
    <row r="128" spans="1:41" s="208" customFormat="1" ht="13.9" hidden="1" customHeight="1" outlineLevel="1" x14ac:dyDescent="0.2">
      <c r="A128" s="90" t="s">
        <v>79</v>
      </c>
      <c r="B128" s="91" t="str">
        <f t="shared" ref="B128:B131" si="106">IF(AB=0,"enter at top",AB)</f>
        <v>enter at top</v>
      </c>
      <c r="C128" s="91" t="str">
        <f t="shared" ref="C128:C131" si="107">IF(DEPT=0,"enter at top",DEPT)</f>
        <v>23520</v>
      </c>
      <c r="D128" s="209"/>
      <c r="E128" s="91" t="str">
        <f t="shared" ref="E128:E131" si="108">CONCATENATE(AB,"L000")</f>
        <v>L000</v>
      </c>
      <c r="F128" s="92"/>
      <c r="G128" s="92"/>
      <c r="H128" s="92"/>
      <c r="I128" s="92"/>
      <c r="J128" s="210"/>
      <c r="K128" s="80" t="s">
        <v>80</v>
      </c>
      <c r="L128" s="142"/>
      <c r="M128" s="96"/>
      <c r="N128" s="97"/>
      <c r="O128" s="98"/>
      <c r="P128" s="98"/>
      <c r="Q128" s="98"/>
      <c r="R128" s="99"/>
      <c r="S128" s="100">
        <f>ROUND(N128*O128*P128*R128,0)</f>
        <v>0</v>
      </c>
      <c r="T128" s="101">
        <v>0</v>
      </c>
      <c r="U128" s="98">
        <v>0</v>
      </c>
      <c r="V128" s="98">
        <v>0</v>
      </c>
      <c r="W128" s="99">
        <v>0</v>
      </c>
      <c r="X128" s="100">
        <f>ROUND(T128*U128*V128*W128,0)</f>
        <v>0</v>
      </c>
      <c r="Y128" s="101">
        <v>0</v>
      </c>
      <c r="Z128" s="98">
        <v>0</v>
      </c>
      <c r="AA128" s="98">
        <v>0</v>
      </c>
      <c r="AB128" s="99">
        <v>0</v>
      </c>
      <c r="AC128" s="100">
        <f>ROUND(Y128*Z128*AA128*AB128,0)</f>
        <v>0</v>
      </c>
      <c r="AD128" s="101">
        <v>0</v>
      </c>
      <c r="AE128" s="98">
        <v>0</v>
      </c>
      <c r="AF128" s="98">
        <v>0</v>
      </c>
      <c r="AG128" s="99">
        <v>0</v>
      </c>
      <c r="AH128" s="100">
        <f>ROUND(AD128*AE128*AF128*AG128,0)</f>
        <v>0</v>
      </c>
      <c r="AI128" s="101">
        <v>0</v>
      </c>
      <c r="AJ128" s="98">
        <v>0</v>
      </c>
      <c r="AK128" s="98">
        <v>0</v>
      </c>
      <c r="AL128" s="99">
        <v>0</v>
      </c>
      <c r="AM128" s="100">
        <f>ROUND(AI128*AJ128*AK128*AL128,0)</f>
        <v>0</v>
      </c>
      <c r="AN128" s="102">
        <f>S128+X128+AC128+AH128+AM128</f>
        <v>0</v>
      </c>
      <c r="AO128" s="105"/>
    </row>
    <row r="129" spans="1:41" s="208" customFormat="1" ht="13.9" hidden="1" customHeight="1" outlineLevel="1" x14ac:dyDescent="0.2">
      <c r="A129" s="90" t="s">
        <v>79</v>
      </c>
      <c r="B129" s="91" t="str">
        <f t="shared" si="106"/>
        <v>enter at top</v>
      </c>
      <c r="C129" s="91" t="str">
        <f t="shared" si="107"/>
        <v>23520</v>
      </c>
      <c r="D129" s="209"/>
      <c r="E129" s="91" t="str">
        <f t="shared" si="108"/>
        <v>L000</v>
      </c>
      <c r="F129" s="92"/>
      <c r="G129" s="92"/>
      <c r="H129" s="92"/>
      <c r="I129" s="92"/>
      <c r="J129" s="210"/>
      <c r="K129" s="80" t="s">
        <v>80</v>
      </c>
      <c r="L129" s="142"/>
      <c r="M129" s="96"/>
      <c r="N129" s="97"/>
      <c r="O129" s="98"/>
      <c r="P129" s="98"/>
      <c r="Q129" s="98"/>
      <c r="R129" s="99"/>
      <c r="S129" s="100">
        <f>ROUND(N129*O129*P129*R129,0)</f>
        <v>0</v>
      </c>
      <c r="T129" s="101"/>
      <c r="U129" s="98"/>
      <c r="V129" s="98"/>
      <c r="W129" s="99"/>
      <c r="X129" s="100">
        <f>ROUND(T129*U129*V129*W129,0)</f>
        <v>0</v>
      </c>
      <c r="Y129" s="101"/>
      <c r="Z129" s="98"/>
      <c r="AA129" s="98"/>
      <c r="AB129" s="99"/>
      <c r="AC129" s="100">
        <f>ROUND(Y129*Z129*AA129*AB129,0)</f>
        <v>0</v>
      </c>
      <c r="AD129" s="101"/>
      <c r="AE129" s="98"/>
      <c r="AF129" s="98"/>
      <c r="AG129" s="99"/>
      <c r="AH129" s="100">
        <f>ROUND(AD129*AE129*AF129*AG129,0)</f>
        <v>0</v>
      </c>
      <c r="AI129" s="101"/>
      <c r="AJ129" s="98"/>
      <c r="AK129" s="98"/>
      <c r="AL129" s="99"/>
      <c r="AM129" s="100">
        <f>ROUND(AI129*AJ129*AK129*AL129,0)</f>
        <v>0</v>
      </c>
      <c r="AN129" s="102">
        <f>S129+X129+AC129+AH129+AM129</f>
        <v>0</v>
      </c>
      <c r="AO129" s="105"/>
    </row>
    <row r="130" spans="1:41" s="208" customFormat="1" ht="13.9" hidden="1" customHeight="1" outlineLevel="1" x14ac:dyDescent="0.2">
      <c r="A130" s="90" t="s">
        <v>79</v>
      </c>
      <c r="B130" s="91" t="str">
        <f t="shared" si="106"/>
        <v>enter at top</v>
      </c>
      <c r="C130" s="91" t="str">
        <f t="shared" si="107"/>
        <v>23520</v>
      </c>
      <c r="D130" s="209"/>
      <c r="E130" s="91" t="str">
        <f t="shared" si="108"/>
        <v>L000</v>
      </c>
      <c r="F130" s="92"/>
      <c r="G130" s="92"/>
      <c r="H130" s="92"/>
      <c r="I130" s="92"/>
      <c r="J130" s="210"/>
      <c r="K130" s="80" t="s">
        <v>80</v>
      </c>
      <c r="L130" s="142"/>
      <c r="M130" s="96"/>
      <c r="N130" s="97"/>
      <c r="O130" s="98"/>
      <c r="P130" s="98"/>
      <c r="Q130" s="98"/>
      <c r="R130" s="99"/>
      <c r="S130" s="100">
        <f>ROUND(N130*O130*P130*R130,0)</f>
        <v>0</v>
      </c>
      <c r="T130" s="101"/>
      <c r="U130" s="98"/>
      <c r="V130" s="98"/>
      <c r="W130" s="99"/>
      <c r="X130" s="100">
        <f>ROUND(T130*U130*V130*W130,0)</f>
        <v>0</v>
      </c>
      <c r="Y130" s="101"/>
      <c r="Z130" s="98"/>
      <c r="AA130" s="98"/>
      <c r="AB130" s="99"/>
      <c r="AC130" s="100">
        <f>ROUND(Y130*Z130*AA130*AB130,0)</f>
        <v>0</v>
      </c>
      <c r="AD130" s="101"/>
      <c r="AE130" s="98"/>
      <c r="AF130" s="98"/>
      <c r="AG130" s="99"/>
      <c r="AH130" s="100">
        <f>ROUND(AD130*AE130*AF130*AG130,0)</f>
        <v>0</v>
      </c>
      <c r="AI130" s="101"/>
      <c r="AJ130" s="98"/>
      <c r="AK130" s="98"/>
      <c r="AL130" s="99"/>
      <c r="AM130" s="100">
        <f>ROUND(AI130*AJ130*AK130*AL130,0)</f>
        <v>0</v>
      </c>
      <c r="AN130" s="102">
        <f>S130+X130+AC130+AH130+AM130</f>
        <v>0</v>
      </c>
      <c r="AO130" s="105"/>
    </row>
    <row r="131" spans="1:41" s="208" customFormat="1" ht="13.9" hidden="1" customHeight="1" outlineLevel="1" x14ac:dyDescent="0.2">
      <c r="A131" s="90" t="s">
        <v>79</v>
      </c>
      <c r="B131" s="91" t="str">
        <f t="shared" si="106"/>
        <v>enter at top</v>
      </c>
      <c r="C131" s="91" t="str">
        <f t="shared" si="107"/>
        <v>23520</v>
      </c>
      <c r="D131" s="209"/>
      <c r="E131" s="91" t="str">
        <f t="shared" si="108"/>
        <v>L000</v>
      </c>
      <c r="F131" s="92"/>
      <c r="G131" s="92"/>
      <c r="H131" s="92"/>
      <c r="I131" s="92"/>
      <c r="J131" s="210"/>
      <c r="K131" s="80" t="s">
        <v>81</v>
      </c>
      <c r="L131" s="142"/>
      <c r="M131" s="96"/>
      <c r="N131" s="97"/>
      <c r="O131" s="98"/>
      <c r="P131" s="98"/>
      <c r="Q131" s="98"/>
      <c r="R131" s="99"/>
      <c r="S131" s="100">
        <f>ROUND(N131*O131*P131*R131,0)</f>
        <v>0</v>
      </c>
      <c r="T131" s="101"/>
      <c r="U131" s="98"/>
      <c r="V131" s="98"/>
      <c r="W131" s="99"/>
      <c r="X131" s="100">
        <f>ROUND(T131*U131*V131*W131,0)</f>
        <v>0</v>
      </c>
      <c r="Y131" s="101"/>
      <c r="Z131" s="98"/>
      <c r="AA131" s="98"/>
      <c r="AB131" s="99"/>
      <c r="AC131" s="100">
        <f>ROUND(Y131*Z131*AA131*AB131,0)</f>
        <v>0</v>
      </c>
      <c r="AD131" s="101"/>
      <c r="AE131" s="98"/>
      <c r="AF131" s="98"/>
      <c r="AG131" s="99"/>
      <c r="AH131" s="100">
        <f>ROUND(AD131*AE131*AF131*AG131,0)</f>
        <v>0</v>
      </c>
      <c r="AI131" s="101"/>
      <c r="AJ131" s="98"/>
      <c r="AK131" s="98"/>
      <c r="AL131" s="99"/>
      <c r="AM131" s="100">
        <f>ROUND(AI131*AJ131*AK131*AL131,0)</f>
        <v>0</v>
      </c>
      <c r="AN131" s="102">
        <f>S131+X131+AC131+AH131+AM131</f>
        <v>0</v>
      </c>
      <c r="AO131" s="105"/>
    </row>
    <row r="132" spans="1:41" s="208" customFormat="1" ht="13.9" hidden="1" customHeight="1" outlineLevel="1" x14ac:dyDescent="0.2">
      <c r="A132" s="91"/>
      <c r="B132" s="91"/>
      <c r="C132" s="91"/>
      <c r="D132" s="91"/>
      <c r="E132" s="91"/>
      <c r="F132" s="91"/>
      <c r="G132" s="91"/>
      <c r="H132" s="91"/>
      <c r="I132" s="91"/>
      <c r="J132" s="207"/>
      <c r="K132" s="107"/>
      <c r="L132" s="111"/>
      <c r="M132" s="96"/>
      <c r="N132" s="83"/>
      <c r="O132" s="85"/>
      <c r="P132" s="85"/>
      <c r="Q132" s="85"/>
      <c r="R132" s="86"/>
      <c r="S132" s="86"/>
      <c r="T132" s="87"/>
      <c r="U132" s="85"/>
      <c r="V132" s="85"/>
      <c r="W132" s="86"/>
      <c r="X132" s="86"/>
      <c r="Y132" s="87"/>
      <c r="Z132" s="85"/>
      <c r="AA132" s="85"/>
      <c r="AB132" s="86"/>
      <c r="AC132" s="86"/>
      <c r="AD132" s="87"/>
      <c r="AE132" s="85"/>
      <c r="AF132" s="85"/>
      <c r="AG132" s="86"/>
      <c r="AH132" s="86"/>
      <c r="AI132" s="87"/>
      <c r="AJ132" s="85"/>
      <c r="AK132" s="85"/>
      <c r="AL132" s="86"/>
      <c r="AM132" s="86"/>
      <c r="AN132" s="88"/>
      <c r="AO132" s="43"/>
    </row>
    <row r="133" spans="1:41" ht="13.9" hidden="1" customHeight="1" outlineLevel="1" x14ac:dyDescent="0.2">
      <c r="A133" s="143"/>
      <c r="B133" s="143"/>
      <c r="C133" s="143"/>
      <c r="D133" s="143"/>
      <c r="E133" s="143"/>
      <c r="F133" s="143"/>
      <c r="G133" s="143"/>
      <c r="H133" s="143"/>
      <c r="I133" s="143"/>
      <c r="J133" s="67" t="s">
        <v>82</v>
      </c>
      <c r="K133" s="80"/>
      <c r="L133" s="111"/>
      <c r="M133" s="96"/>
      <c r="N133" s="97"/>
      <c r="O133" s="98"/>
      <c r="P133" s="98"/>
      <c r="Q133" s="98"/>
      <c r="R133" s="99"/>
      <c r="S133" s="86"/>
      <c r="T133" s="101"/>
      <c r="U133" s="98"/>
      <c r="V133" s="98"/>
      <c r="W133" s="86"/>
      <c r="X133" s="86"/>
      <c r="Y133" s="101"/>
      <c r="Z133" s="98"/>
      <c r="AA133" s="98"/>
      <c r="AB133" s="86"/>
      <c r="AC133" s="86"/>
      <c r="AD133" s="101"/>
      <c r="AE133" s="98"/>
      <c r="AF133" s="98"/>
      <c r="AG133" s="86"/>
      <c r="AH133" s="86"/>
      <c r="AI133" s="101"/>
      <c r="AJ133" s="98"/>
      <c r="AK133" s="98"/>
      <c r="AL133" s="86"/>
      <c r="AM133" s="86"/>
      <c r="AN133" s="88"/>
      <c r="AO133" s="43"/>
    </row>
    <row r="134" spans="1:41" ht="13.9" hidden="1" customHeight="1" outlineLevel="1" x14ac:dyDescent="0.2">
      <c r="A134" s="90" t="s">
        <v>83</v>
      </c>
      <c r="B134" s="91" t="str">
        <f t="shared" ref="B134:B137" si="109">IF(AB=0,"enter at top",AB)</f>
        <v>enter at top</v>
      </c>
      <c r="C134" s="91" t="str">
        <f t="shared" ref="C134:C137" si="110">IF(DEPT=0,"enter at top",DEPT)</f>
        <v>23520</v>
      </c>
      <c r="D134" s="209"/>
      <c r="E134" s="91" t="str">
        <f t="shared" ref="E134:E137" si="111">CONCATENATE(AB,"L000")</f>
        <v>L000</v>
      </c>
      <c r="F134" s="92"/>
      <c r="G134" s="92"/>
      <c r="H134" s="92"/>
      <c r="I134" s="92"/>
      <c r="J134" s="93"/>
      <c r="K134" s="80" t="s">
        <v>84</v>
      </c>
      <c r="L134" s="142"/>
      <c r="M134" s="96"/>
      <c r="N134" s="97"/>
      <c r="O134" s="98"/>
      <c r="P134" s="98"/>
      <c r="Q134" s="98"/>
      <c r="R134" s="99"/>
      <c r="S134" s="100">
        <f>ROUND(N134*O134*P134*R134,0)</f>
        <v>0</v>
      </c>
      <c r="T134" s="101"/>
      <c r="U134" s="98"/>
      <c r="V134" s="98"/>
      <c r="W134" s="99"/>
      <c r="X134" s="100">
        <f>ROUND(T134*U134*V134*W134,0)</f>
        <v>0</v>
      </c>
      <c r="Y134" s="101"/>
      <c r="Z134" s="98"/>
      <c r="AA134" s="98"/>
      <c r="AB134" s="99"/>
      <c r="AC134" s="100">
        <f>ROUND(Y134*Z134*AA134*AB134,0)</f>
        <v>0</v>
      </c>
      <c r="AD134" s="101"/>
      <c r="AE134" s="98"/>
      <c r="AF134" s="98"/>
      <c r="AG134" s="99"/>
      <c r="AH134" s="100">
        <f>ROUND(AD134*AE134*AF134*AG134,0)</f>
        <v>0</v>
      </c>
      <c r="AI134" s="101"/>
      <c r="AJ134" s="98"/>
      <c r="AK134" s="98"/>
      <c r="AL134" s="99"/>
      <c r="AM134" s="100">
        <f>ROUND(AI134*AJ134*AK134*AL134,0)</f>
        <v>0</v>
      </c>
      <c r="AN134" s="102">
        <f>S134+X134+AC134+AH134+AM134</f>
        <v>0</v>
      </c>
      <c r="AO134" s="105"/>
    </row>
    <row r="135" spans="1:41" ht="13.9" hidden="1" customHeight="1" outlineLevel="1" x14ac:dyDescent="0.2">
      <c r="A135" s="90" t="s">
        <v>83</v>
      </c>
      <c r="B135" s="91" t="str">
        <f t="shared" si="109"/>
        <v>enter at top</v>
      </c>
      <c r="C135" s="91" t="str">
        <f t="shared" si="110"/>
        <v>23520</v>
      </c>
      <c r="D135" s="209"/>
      <c r="E135" s="91" t="str">
        <f t="shared" si="111"/>
        <v>L000</v>
      </c>
      <c r="F135" s="92"/>
      <c r="G135" s="92"/>
      <c r="H135" s="92"/>
      <c r="I135" s="92"/>
      <c r="J135" s="93"/>
      <c r="K135" s="80" t="s">
        <v>84</v>
      </c>
      <c r="L135" s="142"/>
      <c r="M135" s="96"/>
      <c r="N135" s="97"/>
      <c r="O135" s="98"/>
      <c r="P135" s="98"/>
      <c r="Q135" s="98"/>
      <c r="R135" s="99"/>
      <c r="S135" s="100">
        <f>ROUND(N135*O135*P135*R135,0)</f>
        <v>0</v>
      </c>
      <c r="T135" s="101"/>
      <c r="U135" s="98"/>
      <c r="V135" s="98"/>
      <c r="W135" s="99"/>
      <c r="X135" s="100">
        <f>ROUND(T135*U135*V135*W135,0)</f>
        <v>0</v>
      </c>
      <c r="Y135" s="101"/>
      <c r="Z135" s="98"/>
      <c r="AA135" s="98"/>
      <c r="AB135" s="99"/>
      <c r="AC135" s="100">
        <f>ROUND(Y135*Z135*AA135*AB135,0)</f>
        <v>0</v>
      </c>
      <c r="AD135" s="101"/>
      <c r="AE135" s="98"/>
      <c r="AF135" s="98"/>
      <c r="AG135" s="99"/>
      <c r="AH135" s="100">
        <f>ROUND(AD135*AE135*AF135*AG135,0)</f>
        <v>0</v>
      </c>
      <c r="AI135" s="101"/>
      <c r="AJ135" s="98"/>
      <c r="AK135" s="98"/>
      <c r="AL135" s="99"/>
      <c r="AM135" s="100">
        <f>ROUND(AI135*AJ135*AK135*AL135,0)</f>
        <v>0</v>
      </c>
      <c r="AN135" s="102">
        <f>S135+X135+AC135+AH135+AM135</f>
        <v>0</v>
      </c>
      <c r="AO135" s="105"/>
    </row>
    <row r="136" spans="1:41" ht="13.9" hidden="1" customHeight="1" outlineLevel="1" x14ac:dyDescent="0.2">
      <c r="A136" s="90" t="s">
        <v>83</v>
      </c>
      <c r="B136" s="91" t="str">
        <f t="shared" si="109"/>
        <v>enter at top</v>
      </c>
      <c r="C136" s="91" t="str">
        <f t="shared" si="110"/>
        <v>23520</v>
      </c>
      <c r="D136" s="209"/>
      <c r="E136" s="91" t="str">
        <f t="shared" si="111"/>
        <v>L000</v>
      </c>
      <c r="F136" s="92"/>
      <c r="G136" s="92"/>
      <c r="H136" s="92"/>
      <c r="I136" s="92"/>
      <c r="J136" s="93"/>
      <c r="K136" s="80" t="s">
        <v>84</v>
      </c>
      <c r="L136" s="142"/>
      <c r="M136" s="96"/>
      <c r="N136" s="97"/>
      <c r="O136" s="98"/>
      <c r="P136" s="98"/>
      <c r="Q136" s="98"/>
      <c r="R136" s="99"/>
      <c r="S136" s="100">
        <f>ROUND(N136*O136*P136*R136,0)</f>
        <v>0</v>
      </c>
      <c r="T136" s="101"/>
      <c r="U136" s="98"/>
      <c r="V136" s="98"/>
      <c r="W136" s="99"/>
      <c r="X136" s="100">
        <f>ROUND(T136*U136*V136*W136,0)</f>
        <v>0</v>
      </c>
      <c r="Y136" s="101"/>
      <c r="Z136" s="98"/>
      <c r="AA136" s="98"/>
      <c r="AB136" s="99"/>
      <c r="AC136" s="100">
        <f>ROUND(Y136*Z136*AA136*AB136,0)</f>
        <v>0</v>
      </c>
      <c r="AD136" s="101"/>
      <c r="AE136" s="98"/>
      <c r="AF136" s="98"/>
      <c r="AG136" s="99"/>
      <c r="AH136" s="100">
        <f>ROUND(AD136*AE136*AF136*AG136,0)</f>
        <v>0</v>
      </c>
      <c r="AI136" s="101"/>
      <c r="AJ136" s="98"/>
      <c r="AK136" s="98"/>
      <c r="AL136" s="99"/>
      <c r="AM136" s="100">
        <f>ROUND(AI136*AJ136*AK136*AL136,0)</f>
        <v>0</v>
      </c>
      <c r="AN136" s="102">
        <f>S136+X136+AC136+AH136+AM136</f>
        <v>0</v>
      </c>
      <c r="AO136" s="105"/>
    </row>
    <row r="137" spans="1:41" ht="13.9" hidden="1" customHeight="1" outlineLevel="1" x14ac:dyDescent="0.2">
      <c r="A137" s="90" t="s">
        <v>83</v>
      </c>
      <c r="B137" s="91" t="str">
        <f t="shared" si="109"/>
        <v>enter at top</v>
      </c>
      <c r="C137" s="91" t="str">
        <f t="shared" si="110"/>
        <v>23520</v>
      </c>
      <c r="D137" s="209"/>
      <c r="E137" s="91" t="str">
        <f t="shared" si="111"/>
        <v>L000</v>
      </c>
      <c r="F137" s="92"/>
      <c r="G137" s="92"/>
      <c r="H137" s="92"/>
      <c r="I137" s="92"/>
      <c r="J137" s="93"/>
      <c r="K137" s="80" t="s">
        <v>85</v>
      </c>
      <c r="L137" s="142"/>
      <c r="M137" s="96"/>
      <c r="N137" s="97"/>
      <c r="O137" s="98"/>
      <c r="P137" s="98"/>
      <c r="Q137" s="98"/>
      <c r="R137" s="99"/>
      <c r="S137" s="100">
        <f>ROUND(N137*O137*P137*R137,0)</f>
        <v>0</v>
      </c>
      <c r="T137" s="101"/>
      <c r="U137" s="98"/>
      <c r="V137" s="98"/>
      <c r="W137" s="99"/>
      <c r="X137" s="100">
        <f>ROUND(T137*U137*V137*W137,0)</f>
        <v>0</v>
      </c>
      <c r="Y137" s="101"/>
      <c r="Z137" s="98"/>
      <c r="AA137" s="98"/>
      <c r="AB137" s="99"/>
      <c r="AC137" s="100">
        <f>ROUND(Y137*Z137*AA137*AB137,0)</f>
        <v>0</v>
      </c>
      <c r="AD137" s="101"/>
      <c r="AE137" s="98"/>
      <c r="AF137" s="98"/>
      <c r="AG137" s="99"/>
      <c r="AH137" s="100">
        <f>ROUND(AD137*AE137*AF137*AG137,0)</f>
        <v>0</v>
      </c>
      <c r="AI137" s="101"/>
      <c r="AJ137" s="98"/>
      <c r="AK137" s="98"/>
      <c r="AL137" s="99"/>
      <c r="AM137" s="100">
        <f>ROUND(AI137*AJ137*AK137*AL137,0)</f>
        <v>0</v>
      </c>
      <c r="AN137" s="102">
        <f>S137+X137+AC137+AH137+AM137</f>
        <v>0</v>
      </c>
      <c r="AO137" s="105"/>
    </row>
    <row r="138" spans="1:41" ht="13.9" hidden="1" customHeight="1" outlineLevel="1" x14ac:dyDescent="0.2">
      <c r="A138" s="143"/>
      <c r="B138" s="143"/>
      <c r="C138" s="143"/>
      <c r="D138" s="143"/>
      <c r="E138" s="143"/>
      <c r="F138" s="143"/>
      <c r="G138" s="143"/>
      <c r="H138" s="143"/>
      <c r="I138" s="143"/>
      <c r="J138" s="149"/>
      <c r="K138" s="80"/>
      <c r="L138" s="150"/>
      <c r="M138" s="151"/>
      <c r="N138" s="97"/>
      <c r="O138" s="98"/>
      <c r="P138" s="98"/>
      <c r="Q138" s="98"/>
      <c r="R138" s="211"/>
      <c r="S138" s="211"/>
      <c r="T138" s="101"/>
      <c r="U138" s="98"/>
      <c r="V138" s="98"/>
      <c r="W138" s="211"/>
      <c r="X138" s="211"/>
      <c r="Y138" s="101"/>
      <c r="Z138" s="98"/>
      <c r="AA138" s="98"/>
      <c r="AB138" s="211"/>
      <c r="AC138" s="211"/>
      <c r="AD138" s="101"/>
      <c r="AE138" s="98"/>
      <c r="AF138" s="98"/>
      <c r="AG138" s="211"/>
      <c r="AH138" s="211"/>
      <c r="AI138" s="101"/>
      <c r="AJ138" s="98"/>
      <c r="AK138" s="98"/>
      <c r="AL138" s="211"/>
      <c r="AM138" s="211"/>
      <c r="AN138" s="212"/>
      <c r="AO138" s="43"/>
    </row>
    <row r="139" spans="1:41" ht="13.9" hidden="1" customHeight="1" outlineLevel="1" x14ac:dyDescent="0.2">
      <c r="A139" s="143"/>
      <c r="B139" s="143"/>
      <c r="C139" s="143"/>
      <c r="D139" s="143"/>
      <c r="E139" s="143"/>
      <c r="F139" s="143"/>
      <c r="G139" s="143"/>
      <c r="H139" s="143"/>
      <c r="I139" s="143"/>
      <c r="J139" s="67" t="s">
        <v>86</v>
      </c>
      <c r="K139" s="80"/>
      <c r="L139" s="111"/>
      <c r="M139" s="96"/>
      <c r="N139" s="97"/>
      <c r="O139" s="98"/>
      <c r="P139" s="98"/>
      <c r="Q139" s="98"/>
      <c r="R139" s="99"/>
      <c r="S139" s="86"/>
      <c r="T139" s="101"/>
      <c r="U139" s="98"/>
      <c r="V139" s="98"/>
      <c r="W139" s="86"/>
      <c r="X139" s="86"/>
      <c r="Y139" s="101"/>
      <c r="Z139" s="98"/>
      <c r="AA139" s="98"/>
      <c r="AB139" s="86"/>
      <c r="AC139" s="86"/>
      <c r="AD139" s="101"/>
      <c r="AE139" s="98"/>
      <c r="AF139" s="98"/>
      <c r="AG139" s="86"/>
      <c r="AH139" s="86"/>
      <c r="AI139" s="101"/>
      <c r="AJ139" s="98"/>
      <c r="AK139" s="98"/>
      <c r="AL139" s="86"/>
      <c r="AM139" s="86"/>
      <c r="AN139" s="88"/>
      <c r="AO139" s="43"/>
    </row>
    <row r="140" spans="1:41" ht="13.9" hidden="1" customHeight="1" outlineLevel="1" x14ac:dyDescent="0.2">
      <c r="A140" s="90">
        <v>7340</v>
      </c>
      <c r="B140" s="91" t="str">
        <f t="shared" ref="B140:B143" si="112">IF(AB=0,"enter at top",AB)</f>
        <v>enter at top</v>
      </c>
      <c r="C140" s="91" t="str">
        <f t="shared" ref="C140:C143" si="113">IF(DEPT=0,"enter at top",DEPT)</f>
        <v>23520</v>
      </c>
      <c r="D140" s="209"/>
      <c r="E140" s="91" t="str">
        <f t="shared" ref="E140:E143" si="114">CONCATENATE(AB,"L000")</f>
        <v>L000</v>
      </c>
      <c r="F140" s="92"/>
      <c r="G140" s="92"/>
      <c r="H140" s="92"/>
      <c r="I140" s="92"/>
      <c r="J140" s="93"/>
      <c r="K140" s="80"/>
      <c r="L140" s="142"/>
      <c r="M140" s="96"/>
      <c r="N140" s="97"/>
      <c r="O140" s="98"/>
      <c r="P140" s="98"/>
      <c r="Q140" s="98"/>
      <c r="R140" s="99"/>
      <c r="S140" s="100">
        <f>ROUND(N140*O140*P140*R140,0)</f>
        <v>0</v>
      </c>
      <c r="T140" s="101">
        <v>0</v>
      </c>
      <c r="U140" s="98">
        <v>0</v>
      </c>
      <c r="V140" s="98">
        <v>0</v>
      </c>
      <c r="W140" s="99">
        <v>0</v>
      </c>
      <c r="X140" s="100">
        <f>ROUND(T140*U140*V140*W140,0)</f>
        <v>0</v>
      </c>
      <c r="Y140" s="101">
        <v>0</v>
      </c>
      <c r="Z140" s="98">
        <v>0</v>
      </c>
      <c r="AA140" s="98">
        <v>0</v>
      </c>
      <c r="AB140" s="99">
        <v>0</v>
      </c>
      <c r="AC140" s="100">
        <f>ROUND(Y140*Z140*AA140*AB140,0)</f>
        <v>0</v>
      </c>
      <c r="AD140" s="101">
        <v>0</v>
      </c>
      <c r="AE140" s="98">
        <v>0</v>
      </c>
      <c r="AF140" s="98">
        <v>0</v>
      </c>
      <c r="AG140" s="99">
        <v>0</v>
      </c>
      <c r="AH140" s="100">
        <f>ROUND(AD140*AE140*AF140*AG140,0)</f>
        <v>0</v>
      </c>
      <c r="AI140" s="101">
        <v>0</v>
      </c>
      <c r="AJ140" s="98">
        <v>0</v>
      </c>
      <c r="AK140" s="98">
        <v>0</v>
      </c>
      <c r="AL140" s="99">
        <v>0</v>
      </c>
      <c r="AM140" s="100">
        <f>ROUND(AI140*AJ140*AK140*AL140,0)</f>
        <v>0</v>
      </c>
      <c r="AN140" s="102">
        <f>S140+X140+AC140+AH140+AM140</f>
        <v>0</v>
      </c>
      <c r="AO140" s="105"/>
    </row>
    <row r="141" spans="1:41" ht="13.9" hidden="1" customHeight="1" outlineLevel="1" x14ac:dyDescent="0.2">
      <c r="A141" s="90">
        <v>7340</v>
      </c>
      <c r="B141" s="91" t="str">
        <f t="shared" si="112"/>
        <v>enter at top</v>
      </c>
      <c r="C141" s="91" t="str">
        <f t="shared" si="113"/>
        <v>23520</v>
      </c>
      <c r="D141" s="209"/>
      <c r="E141" s="91" t="str">
        <f t="shared" si="114"/>
        <v>L000</v>
      </c>
      <c r="F141" s="92"/>
      <c r="G141" s="92"/>
      <c r="H141" s="92"/>
      <c r="I141" s="92"/>
      <c r="J141" s="93"/>
      <c r="K141" s="80"/>
      <c r="L141" s="142"/>
      <c r="M141" s="96"/>
      <c r="N141" s="97"/>
      <c r="O141" s="98"/>
      <c r="P141" s="98"/>
      <c r="Q141" s="98"/>
      <c r="R141" s="99"/>
      <c r="S141" s="100">
        <f>ROUND(N141*O141*P141*R141,0)</f>
        <v>0</v>
      </c>
      <c r="T141" s="101">
        <v>0</v>
      </c>
      <c r="U141" s="98">
        <v>0</v>
      </c>
      <c r="V141" s="98">
        <v>0</v>
      </c>
      <c r="W141" s="99">
        <v>0</v>
      </c>
      <c r="X141" s="100">
        <f>ROUND(T141*U141*V141*W141,0)</f>
        <v>0</v>
      </c>
      <c r="Y141" s="101">
        <v>0</v>
      </c>
      <c r="Z141" s="98">
        <v>0</v>
      </c>
      <c r="AA141" s="98">
        <v>0</v>
      </c>
      <c r="AB141" s="99">
        <v>0</v>
      </c>
      <c r="AC141" s="100">
        <f>ROUND(Y141*Z141*AA141*AB141,0)</f>
        <v>0</v>
      </c>
      <c r="AD141" s="101">
        <v>0</v>
      </c>
      <c r="AE141" s="98">
        <v>0</v>
      </c>
      <c r="AF141" s="98">
        <v>0</v>
      </c>
      <c r="AG141" s="99">
        <v>0</v>
      </c>
      <c r="AH141" s="100">
        <f>ROUND(AD141*AE141*AF141*AG141,0)</f>
        <v>0</v>
      </c>
      <c r="AI141" s="101">
        <v>0</v>
      </c>
      <c r="AJ141" s="98">
        <v>0</v>
      </c>
      <c r="AK141" s="98">
        <v>0</v>
      </c>
      <c r="AL141" s="99">
        <v>0</v>
      </c>
      <c r="AM141" s="100">
        <f>ROUND(AI141*AJ141*AK141*AL141,0)</f>
        <v>0</v>
      </c>
      <c r="AN141" s="102">
        <f>S141+X141+AC141+AH141+AM141</f>
        <v>0</v>
      </c>
      <c r="AO141" s="105"/>
    </row>
    <row r="142" spans="1:41" ht="13.9" hidden="1" customHeight="1" outlineLevel="1" x14ac:dyDescent="0.2">
      <c r="A142" s="90">
        <v>7340</v>
      </c>
      <c r="B142" s="91" t="str">
        <f t="shared" si="112"/>
        <v>enter at top</v>
      </c>
      <c r="C142" s="91" t="str">
        <f t="shared" si="113"/>
        <v>23520</v>
      </c>
      <c r="D142" s="209"/>
      <c r="E142" s="91" t="str">
        <f t="shared" si="114"/>
        <v>L000</v>
      </c>
      <c r="F142" s="92"/>
      <c r="G142" s="92"/>
      <c r="H142" s="92"/>
      <c r="I142" s="92"/>
      <c r="J142" s="93"/>
      <c r="K142" s="80"/>
      <c r="L142" s="142"/>
      <c r="M142" s="96"/>
      <c r="N142" s="97"/>
      <c r="O142" s="98"/>
      <c r="P142" s="98"/>
      <c r="Q142" s="98"/>
      <c r="R142" s="99"/>
      <c r="S142" s="100">
        <f>ROUND(N142*O142*P142*R142,0)</f>
        <v>0</v>
      </c>
      <c r="T142" s="101">
        <v>0</v>
      </c>
      <c r="U142" s="98">
        <v>0</v>
      </c>
      <c r="V142" s="98">
        <v>0</v>
      </c>
      <c r="W142" s="99">
        <v>0</v>
      </c>
      <c r="X142" s="100">
        <f>ROUND(T142*U142*V142*W142,0)</f>
        <v>0</v>
      </c>
      <c r="Y142" s="101">
        <v>0</v>
      </c>
      <c r="Z142" s="98">
        <v>0</v>
      </c>
      <c r="AA142" s="98">
        <v>0</v>
      </c>
      <c r="AB142" s="99">
        <v>0</v>
      </c>
      <c r="AC142" s="100">
        <f>ROUND(Y142*Z142*AA142*AB142,0)</f>
        <v>0</v>
      </c>
      <c r="AD142" s="101">
        <v>0</v>
      </c>
      <c r="AE142" s="98">
        <v>0</v>
      </c>
      <c r="AF142" s="98">
        <v>0</v>
      </c>
      <c r="AG142" s="99">
        <v>0</v>
      </c>
      <c r="AH142" s="100">
        <f>ROUND(AD142*AE142*AF142*AG142,0)</f>
        <v>0</v>
      </c>
      <c r="AI142" s="101">
        <v>0</v>
      </c>
      <c r="AJ142" s="98">
        <v>0</v>
      </c>
      <c r="AK142" s="98">
        <v>0</v>
      </c>
      <c r="AL142" s="99">
        <v>0</v>
      </c>
      <c r="AM142" s="100">
        <f>ROUND(AI142*AJ142*AK142*AL142,0)</f>
        <v>0</v>
      </c>
      <c r="AN142" s="102">
        <f>S142+X142+AC142+AH142+AM142</f>
        <v>0</v>
      </c>
      <c r="AO142" s="105"/>
    </row>
    <row r="143" spans="1:41" ht="13.9" hidden="1" customHeight="1" outlineLevel="1" x14ac:dyDescent="0.2">
      <c r="A143" s="90">
        <v>7340</v>
      </c>
      <c r="B143" s="91" t="str">
        <f t="shared" si="112"/>
        <v>enter at top</v>
      </c>
      <c r="C143" s="91" t="str">
        <f t="shared" si="113"/>
        <v>23520</v>
      </c>
      <c r="D143" s="209"/>
      <c r="E143" s="91" t="str">
        <f t="shared" si="114"/>
        <v>L000</v>
      </c>
      <c r="F143" s="92"/>
      <c r="G143" s="92"/>
      <c r="H143" s="92"/>
      <c r="I143" s="92"/>
      <c r="J143" s="93"/>
      <c r="K143" s="80"/>
      <c r="L143" s="142"/>
      <c r="M143" s="96"/>
      <c r="N143" s="97"/>
      <c r="O143" s="98"/>
      <c r="P143" s="98"/>
      <c r="Q143" s="98"/>
      <c r="R143" s="99"/>
      <c r="S143" s="100">
        <f>ROUND(N143*O143*P143*R143,0)</f>
        <v>0</v>
      </c>
      <c r="T143" s="101">
        <v>0</v>
      </c>
      <c r="U143" s="98">
        <v>0</v>
      </c>
      <c r="V143" s="98">
        <v>0</v>
      </c>
      <c r="W143" s="99">
        <v>0</v>
      </c>
      <c r="X143" s="100">
        <f>ROUND(T143*U143*V143*W143,0)</f>
        <v>0</v>
      </c>
      <c r="Y143" s="101">
        <v>0</v>
      </c>
      <c r="Z143" s="98">
        <v>0</v>
      </c>
      <c r="AA143" s="98">
        <v>0</v>
      </c>
      <c r="AB143" s="99">
        <v>0</v>
      </c>
      <c r="AC143" s="100">
        <f>ROUND(Y143*Z143*AA143*AB143,0)</f>
        <v>0</v>
      </c>
      <c r="AD143" s="101">
        <v>0</v>
      </c>
      <c r="AE143" s="98">
        <v>0</v>
      </c>
      <c r="AF143" s="98">
        <v>0</v>
      </c>
      <c r="AG143" s="99">
        <v>0</v>
      </c>
      <c r="AH143" s="100">
        <f>ROUND(AD143*AE143*AF143*AG143,0)</f>
        <v>0</v>
      </c>
      <c r="AI143" s="101">
        <v>0</v>
      </c>
      <c r="AJ143" s="98">
        <v>0</v>
      </c>
      <c r="AK143" s="98">
        <v>0</v>
      </c>
      <c r="AL143" s="99">
        <v>0</v>
      </c>
      <c r="AM143" s="100">
        <f>ROUND(AI143*AJ143*AK143*AL143,0)</f>
        <v>0</v>
      </c>
      <c r="AN143" s="102">
        <f>S143+X143+AC143+AH143+AM143</f>
        <v>0</v>
      </c>
      <c r="AO143" s="105"/>
    </row>
    <row r="144" spans="1:41" ht="13.9" hidden="1" customHeight="1" outlineLevel="1" x14ac:dyDescent="0.2">
      <c r="A144" s="152"/>
      <c r="B144" s="152"/>
      <c r="C144" s="152"/>
      <c r="D144" s="152"/>
      <c r="E144" s="152"/>
      <c r="F144" s="152"/>
      <c r="G144" s="152"/>
      <c r="H144" s="152"/>
      <c r="I144" s="152"/>
      <c r="J144" s="153"/>
      <c r="K144" s="154"/>
      <c r="L144" s="155"/>
      <c r="M144" s="156"/>
      <c r="N144" s="157"/>
      <c r="O144" s="158"/>
      <c r="P144" s="158"/>
      <c r="Q144" s="158"/>
      <c r="R144" s="159"/>
      <c r="S144" s="213"/>
      <c r="T144" s="161"/>
      <c r="U144" s="158"/>
      <c r="V144" s="158"/>
      <c r="W144" s="159"/>
      <c r="X144" s="159"/>
      <c r="Y144" s="161"/>
      <c r="Z144" s="158"/>
      <c r="AA144" s="158"/>
      <c r="AB144" s="159"/>
      <c r="AC144" s="159"/>
      <c r="AD144" s="161"/>
      <c r="AE144" s="158"/>
      <c r="AF144" s="158"/>
      <c r="AG144" s="159"/>
      <c r="AH144" s="159"/>
      <c r="AI144" s="161"/>
      <c r="AJ144" s="158"/>
      <c r="AK144" s="158"/>
      <c r="AL144" s="159"/>
      <c r="AM144" s="159"/>
      <c r="AN144" s="204"/>
      <c r="AO144" s="43"/>
    </row>
    <row r="145" spans="1:41" s="125" customFormat="1" ht="13.9" hidden="1" customHeight="1" x14ac:dyDescent="0.2">
      <c r="A145" s="163"/>
      <c r="B145" s="163"/>
      <c r="C145" s="163"/>
      <c r="D145" s="163"/>
      <c r="E145" s="163"/>
      <c r="F145" s="163"/>
      <c r="G145" s="163"/>
      <c r="H145" s="163"/>
      <c r="I145" s="163"/>
      <c r="J145" s="164" t="s">
        <v>87</v>
      </c>
      <c r="K145" s="165"/>
      <c r="L145" s="166"/>
      <c r="M145" s="167"/>
      <c r="N145" s="168"/>
      <c r="O145" s="169"/>
      <c r="P145" s="170"/>
      <c r="Q145" s="170"/>
      <c r="R145" s="171"/>
      <c r="S145" s="172">
        <f>SUM(S124:S144)</f>
        <v>0</v>
      </c>
      <c r="T145" s="173"/>
      <c r="U145" s="169"/>
      <c r="V145" s="170"/>
      <c r="W145" s="171"/>
      <c r="X145" s="172">
        <f>SUM(X124:X144)</f>
        <v>0</v>
      </c>
      <c r="Y145" s="173"/>
      <c r="Z145" s="169"/>
      <c r="AA145" s="170"/>
      <c r="AB145" s="171"/>
      <c r="AC145" s="172">
        <f>SUM(AC124:AC144)</f>
        <v>0</v>
      </c>
      <c r="AD145" s="173"/>
      <c r="AE145" s="169"/>
      <c r="AF145" s="170"/>
      <c r="AG145" s="171"/>
      <c r="AH145" s="172">
        <f>SUM(AH124:AH144)</f>
        <v>0</v>
      </c>
      <c r="AI145" s="173"/>
      <c r="AJ145" s="169"/>
      <c r="AK145" s="170"/>
      <c r="AL145" s="171"/>
      <c r="AM145" s="172">
        <f>SUM(AM124:AM144)</f>
        <v>0</v>
      </c>
      <c r="AN145" s="174">
        <f>SUM(AN124:AN144)</f>
        <v>0</v>
      </c>
      <c r="AO145" s="124" t="str">
        <f>IF(SUM(S145,X145,AC145,AH145,AM145)=AN145,"Ties", "Doesn't Foot")</f>
        <v>Ties</v>
      </c>
    </row>
    <row r="146" spans="1:41" s="183" customFormat="1" ht="13.9" customHeight="1" thickBot="1" x14ac:dyDescent="0.25">
      <c r="A146" s="175"/>
      <c r="B146" s="175"/>
      <c r="C146" s="175"/>
      <c r="D146" s="175"/>
      <c r="E146" s="175"/>
      <c r="F146" s="175"/>
      <c r="G146" s="175"/>
      <c r="H146" s="175"/>
      <c r="I146" s="175"/>
      <c r="J146" s="176"/>
      <c r="K146" s="177"/>
      <c r="L146" s="178"/>
      <c r="M146" s="178"/>
      <c r="N146" s="179"/>
      <c r="O146" s="180"/>
      <c r="P146" s="178"/>
      <c r="Q146" s="178"/>
      <c r="R146" s="181"/>
      <c r="S146" s="182" t="str">
        <f>IF(SUM(S124:S145)/2=S145," ", "Doesn't Foot")</f>
        <v xml:space="preserve"> </v>
      </c>
      <c r="T146" s="179"/>
      <c r="U146" s="180"/>
      <c r="V146" s="178"/>
      <c r="W146" s="181"/>
      <c r="X146" s="182" t="str">
        <f>IF(SUM(X124:X145)/2=X145," ", "Doesn't Foot")</f>
        <v xml:space="preserve"> </v>
      </c>
      <c r="Y146" s="179"/>
      <c r="Z146" s="180"/>
      <c r="AA146" s="178"/>
      <c r="AB146" s="181"/>
      <c r="AC146" s="182" t="str">
        <f>IF(SUM(AC124:AC145)/2=AC145," ", "Doesn't Foot")</f>
        <v xml:space="preserve"> </v>
      </c>
      <c r="AD146" s="179"/>
      <c r="AE146" s="180"/>
      <c r="AF146" s="178"/>
      <c r="AG146" s="181"/>
      <c r="AH146" s="182" t="str">
        <f>IF(SUM(AH124:AH145)/2=AH145," ", "Doesn't Foot")</f>
        <v xml:space="preserve"> </v>
      </c>
      <c r="AI146" s="179"/>
      <c r="AJ146" s="180"/>
      <c r="AK146" s="178"/>
      <c r="AL146" s="181"/>
      <c r="AM146" s="182" t="str">
        <f>IF(SUM(AM124:AM145)/2=AM145," ", "Doesn't Foot")</f>
        <v xml:space="preserve"> </v>
      </c>
      <c r="AN146" s="182" t="str">
        <f>IF(SUM(AN124:AN145)/2=AN145," ", "Doesn't Foot")</f>
        <v xml:space="preserve"> </v>
      </c>
      <c r="AO146" s="124"/>
    </row>
    <row r="147" spans="1:41" s="21" customFormat="1" ht="13.9" customHeight="1" outlineLevel="1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6" t="s">
        <v>88</v>
      </c>
      <c r="K147" s="47"/>
      <c r="L147" s="48"/>
      <c r="M147" s="48"/>
      <c r="N147" s="49"/>
      <c r="O147" s="50"/>
      <c r="P147" s="47"/>
      <c r="Q147" s="47"/>
      <c r="R147" s="51"/>
      <c r="S147" s="52"/>
      <c r="T147" s="49"/>
      <c r="U147" s="50"/>
      <c r="V147" s="47"/>
      <c r="W147" s="51"/>
      <c r="X147" s="52"/>
      <c r="Y147" s="49"/>
      <c r="Z147" s="50"/>
      <c r="AA147" s="47"/>
      <c r="AB147" s="51"/>
      <c r="AC147" s="52"/>
      <c r="AD147" s="49"/>
      <c r="AE147" s="50"/>
      <c r="AF147" s="47"/>
      <c r="AG147" s="51"/>
      <c r="AH147" s="52"/>
      <c r="AI147" s="49"/>
      <c r="AJ147" s="50"/>
      <c r="AK147" s="47"/>
      <c r="AL147" s="51"/>
      <c r="AM147" s="52"/>
      <c r="AN147" s="52"/>
      <c r="AO147" s="34"/>
    </row>
    <row r="148" spans="1:41" s="44" customFormat="1" ht="13.9" customHeight="1" outlineLevel="1" x14ac:dyDescent="0.2">
      <c r="A148" s="184"/>
      <c r="B148" s="184"/>
      <c r="C148" s="184"/>
      <c r="D148" s="184"/>
      <c r="E148" s="184"/>
      <c r="F148" s="184"/>
      <c r="G148" s="184"/>
      <c r="H148" s="184"/>
      <c r="I148" s="184"/>
      <c r="J148" s="185"/>
      <c r="K148" s="186"/>
      <c r="L148" s="187"/>
      <c r="M148" s="188"/>
      <c r="N148" s="189"/>
      <c r="O148" s="190"/>
      <c r="P148" s="190"/>
      <c r="Q148" s="190"/>
      <c r="R148" s="191"/>
      <c r="S148" s="191"/>
      <c r="T148" s="192"/>
      <c r="U148" s="190"/>
      <c r="V148" s="190"/>
      <c r="W148" s="191"/>
      <c r="X148" s="191"/>
      <c r="Y148" s="192"/>
      <c r="Z148" s="190"/>
      <c r="AA148" s="190"/>
      <c r="AB148" s="191"/>
      <c r="AC148" s="191"/>
      <c r="AD148" s="192"/>
      <c r="AE148" s="190"/>
      <c r="AF148" s="190"/>
      <c r="AG148" s="191"/>
      <c r="AH148" s="191"/>
      <c r="AI148" s="192"/>
      <c r="AJ148" s="190"/>
      <c r="AK148" s="190"/>
      <c r="AL148" s="191"/>
      <c r="AM148" s="191"/>
      <c r="AN148" s="193"/>
      <c r="AO148" s="103"/>
    </row>
    <row r="149" spans="1:41" s="208" customFormat="1" ht="13.9" customHeight="1" outlineLevel="1" x14ac:dyDescent="0.2">
      <c r="A149" s="79"/>
      <c r="B149" s="79"/>
      <c r="C149" s="79"/>
      <c r="D149" s="79"/>
      <c r="E149" s="79"/>
      <c r="F149" s="79"/>
      <c r="G149" s="79"/>
      <c r="H149" s="79"/>
      <c r="I149" s="79"/>
      <c r="J149" s="67" t="s">
        <v>89</v>
      </c>
      <c r="K149" s="94"/>
      <c r="L149" s="111"/>
      <c r="M149" s="96"/>
      <c r="N149" s="83"/>
      <c r="O149" s="85"/>
      <c r="P149" s="85"/>
      <c r="Q149" s="85"/>
      <c r="R149" s="86"/>
      <c r="S149" s="86"/>
      <c r="T149" s="87"/>
      <c r="U149" s="85"/>
      <c r="V149" s="85"/>
      <c r="W149" s="86"/>
      <c r="X149" s="86"/>
      <c r="Y149" s="87"/>
      <c r="Z149" s="85"/>
      <c r="AA149" s="85"/>
      <c r="AB149" s="86"/>
      <c r="AC149" s="86"/>
      <c r="AD149" s="87"/>
      <c r="AE149" s="85"/>
      <c r="AF149" s="85"/>
      <c r="AG149" s="86"/>
      <c r="AH149" s="86"/>
      <c r="AI149" s="87"/>
      <c r="AJ149" s="85"/>
      <c r="AK149" s="85"/>
      <c r="AL149" s="86"/>
      <c r="AM149" s="86"/>
      <c r="AN149" s="88"/>
      <c r="AO149" s="43"/>
    </row>
    <row r="150" spans="1:41" ht="13.9" customHeight="1" outlineLevel="1" x14ac:dyDescent="0.2">
      <c r="A150" s="90">
        <v>6340</v>
      </c>
      <c r="B150" s="91" t="str">
        <f t="shared" ref="B150:B153" si="115">IF(AB=0,"enter at top",AB)</f>
        <v>enter at top</v>
      </c>
      <c r="C150" s="91" t="str">
        <f t="shared" ref="C150:C153" si="116">IF(DEPT=0,"enter at top",DEPT)</f>
        <v>23520</v>
      </c>
      <c r="D150" s="91" t="str">
        <f>IF(MainOffice=0,"enter at top",CONCATENATE(CountryCode,MainOffice,"/",FieldOffice))</f>
        <v>NG01/</v>
      </c>
      <c r="E150" s="91" t="str">
        <f t="shared" ref="E150:E153" si="117">CONCATENATE(AB,"L000")</f>
        <v>L000</v>
      </c>
      <c r="F150" s="92"/>
      <c r="G150" s="92"/>
      <c r="H150" s="92"/>
      <c r="I150" s="92"/>
      <c r="J150" s="93"/>
      <c r="K150" s="80"/>
      <c r="L150" s="142"/>
      <c r="M150" s="96"/>
      <c r="N150" s="97">
        <v>1</v>
      </c>
      <c r="O150" s="98">
        <v>5</v>
      </c>
      <c r="P150" s="98">
        <v>5</v>
      </c>
      <c r="Q150" s="141">
        <v>1000</v>
      </c>
      <c r="R150" s="99">
        <f t="shared" ref="R150:R153" si="118">Q150/$AA$4</f>
        <v>2.5806451612903225</v>
      </c>
      <c r="S150" s="100">
        <f>ROUND(N150*O150*P150*R150,0)</f>
        <v>65</v>
      </c>
      <c r="T150" s="101">
        <v>1</v>
      </c>
      <c r="U150" s="98">
        <v>2</v>
      </c>
      <c r="V150" s="98">
        <v>3</v>
      </c>
      <c r="W150" s="99">
        <v>2</v>
      </c>
      <c r="X150" s="100">
        <f>ROUND(T150*U150*V150*W150,0)</f>
        <v>12</v>
      </c>
      <c r="Y150" s="101">
        <v>1</v>
      </c>
      <c r="Z150" s="98">
        <v>2</v>
      </c>
      <c r="AA150" s="98">
        <v>3</v>
      </c>
      <c r="AB150" s="99">
        <v>2</v>
      </c>
      <c r="AC150" s="100">
        <f>ROUND(Y150*Z150*AA150*AB150,0)</f>
        <v>12</v>
      </c>
      <c r="AD150" s="101">
        <v>1</v>
      </c>
      <c r="AE150" s="98">
        <v>2</v>
      </c>
      <c r="AF150" s="98">
        <v>3</v>
      </c>
      <c r="AG150" s="99">
        <v>2</v>
      </c>
      <c r="AH150" s="100">
        <f>ROUND(AD150*AE150*AF150*AG150,0)</f>
        <v>12</v>
      </c>
      <c r="AI150" s="101">
        <v>1</v>
      </c>
      <c r="AJ150" s="98">
        <v>2</v>
      </c>
      <c r="AK150" s="98">
        <v>3</v>
      </c>
      <c r="AL150" s="99">
        <v>2</v>
      </c>
      <c r="AM150" s="100">
        <f>ROUND(AI150*AJ150*AK150*AL150,0)</f>
        <v>12</v>
      </c>
      <c r="AN150" s="102">
        <f>S150+X150+AC150+AH150+AM150</f>
        <v>113</v>
      </c>
      <c r="AO150" s="105"/>
    </row>
    <row r="151" spans="1:41" ht="13.9" customHeight="1" outlineLevel="1" x14ac:dyDescent="0.2">
      <c r="A151" s="90">
        <v>6340</v>
      </c>
      <c r="B151" s="91" t="str">
        <f t="shared" si="115"/>
        <v>enter at top</v>
      </c>
      <c r="C151" s="91" t="str">
        <f t="shared" si="116"/>
        <v>23520</v>
      </c>
      <c r="D151" s="91" t="str">
        <f>IF(MainOffice=0,"enter at top",CONCATENATE(CountryCode,MainOffice,"/",FieldOffice))</f>
        <v>NG01/</v>
      </c>
      <c r="E151" s="91" t="str">
        <f t="shared" si="117"/>
        <v>L000</v>
      </c>
      <c r="F151" s="92"/>
      <c r="G151" s="92"/>
      <c r="H151" s="92"/>
      <c r="I151" s="92"/>
      <c r="J151" s="93"/>
      <c r="K151" s="80"/>
      <c r="L151" s="142"/>
      <c r="M151" s="96"/>
      <c r="N151" s="97">
        <v>1</v>
      </c>
      <c r="O151" s="98"/>
      <c r="P151" s="98"/>
      <c r="Q151" s="141"/>
      <c r="R151" s="99">
        <f t="shared" si="118"/>
        <v>0</v>
      </c>
      <c r="S151" s="100">
        <f>ROUND(N151*O151*P151*R151,0)</f>
        <v>0</v>
      </c>
      <c r="T151" s="101"/>
      <c r="U151" s="98"/>
      <c r="V151" s="98"/>
      <c r="W151" s="99"/>
      <c r="X151" s="100">
        <f>ROUND(T151*U151*V151*W151,0)</f>
        <v>0</v>
      </c>
      <c r="Y151" s="101"/>
      <c r="Z151" s="98"/>
      <c r="AA151" s="98"/>
      <c r="AB151" s="99"/>
      <c r="AC151" s="100">
        <f>ROUND(Y151*Z151*AA151*AB151,0)</f>
        <v>0</v>
      </c>
      <c r="AD151" s="101"/>
      <c r="AE151" s="98"/>
      <c r="AF151" s="98"/>
      <c r="AG151" s="99"/>
      <c r="AH151" s="100">
        <f>ROUND(AD151*AE151*AF151*AG151,0)</f>
        <v>0</v>
      </c>
      <c r="AI151" s="101"/>
      <c r="AJ151" s="98"/>
      <c r="AK151" s="98"/>
      <c r="AL151" s="99"/>
      <c r="AM151" s="100">
        <f>ROUND(AI151*AJ151*AK151*AL151,0)</f>
        <v>0</v>
      </c>
      <c r="AN151" s="102">
        <f>S151+X151+AC151+AH151+AM151</f>
        <v>0</v>
      </c>
      <c r="AO151" s="105"/>
    </row>
    <row r="152" spans="1:41" ht="13.9" customHeight="1" outlineLevel="1" x14ac:dyDescent="0.2">
      <c r="A152" s="90">
        <v>6340</v>
      </c>
      <c r="B152" s="91" t="str">
        <f t="shared" si="115"/>
        <v>enter at top</v>
      </c>
      <c r="C152" s="91" t="str">
        <f t="shared" si="116"/>
        <v>23520</v>
      </c>
      <c r="D152" s="91" t="str">
        <f>IF(MainOffice=0,"enter at top",CONCATENATE(CountryCode,MainOffice,"/",FieldOffice))</f>
        <v>NG01/</v>
      </c>
      <c r="E152" s="91" t="str">
        <f t="shared" si="117"/>
        <v>L000</v>
      </c>
      <c r="F152" s="92"/>
      <c r="G152" s="92"/>
      <c r="H152" s="92"/>
      <c r="I152" s="92"/>
      <c r="J152" s="93"/>
      <c r="K152" s="80"/>
      <c r="L152" s="142"/>
      <c r="M152" s="96"/>
      <c r="N152" s="97">
        <v>1</v>
      </c>
      <c r="O152" s="98"/>
      <c r="P152" s="98"/>
      <c r="Q152" s="141"/>
      <c r="R152" s="99">
        <f t="shared" si="118"/>
        <v>0</v>
      </c>
      <c r="S152" s="100">
        <f>ROUND(N152*O152*P152*R152,0)</f>
        <v>0</v>
      </c>
      <c r="T152" s="101"/>
      <c r="U152" s="98"/>
      <c r="V152" s="98"/>
      <c r="W152" s="99"/>
      <c r="X152" s="100">
        <f>ROUND(T152*U152*V152*W152,0)</f>
        <v>0</v>
      </c>
      <c r="Y152" s="101"/>
      <c r="Z152" s="98"/>
      <c r="AA152" s="98"/>
      <c r="AB152" s="99"/>
      <c r="AC152" s="100">
        <f>ROUND(Y152*Z152*AA152*AB152,0)</f>
        <v>0</v>
      </c>
      <c r="AD152" s="101"/>
      <c r="AE152" s="98"/>
      <c r="AF152" s="98"/>
      <c r="AG152" s="99"/>
      <c r="AH152" s="100">
        <f>ROUND(AD152*AE152*AF152*AG152,0)</f>
        <v>0</v>
      </c>
      <c r="AI152" s="101"/>
      <c r="AJ152" s="98"/>
      <c r="AK152" s="98"/>
      <c r="AL152" s="99"/>
      <c r="AM152" s="100">
        <f>ROUND(AI152*AJ152*AK152*AL152,0)</f>
        <v>0</v>
      </c>
      <c r="AN152" s="102">
        <f>S152+X152+AC152+AH152+AM152</f>
        <v>0</v>
      </c>
      <c r="AO152" s="105"/>
    </row>
    <row r="153" spans="1:41" ht="13.9" customHeight="1" outlineLevel="1" x14ac:dyDescent="0.2">
      <c r="A153" s="90">
        <v>6340</v>
      </c>
      <c r="B153" s="91" t="str">
        <f t="shared" si="115"/>
        <v>enter at top</v>
      </c>
      <c r="C153" s="91" t="str">
        <f t="shared" si="116"/>
        <v>23520</v>
      </c>
      <c r="D153" s="91" t="str">
        <f>IF(MainOffice=0,"enter at top",CONCATENATE(CountryCode,MainOffice,"/",FieldOffice))</f>
        <v>NG01/</v>
      </c>
      <c r="E153" s="91" t="str">
        <f t="shared" si="117"/>
        <v>L000</v>
      </c>
      <c r="F153" s="92"/>
      <c r="G153" s="92"/>
      <c r="H153" s="92"/>
      <c r="I153" s="92"/>
      <c r="J153" s="93"/>
      <c r="K153" s="80"/>
      <c r="L153" s="142"/>
      <c r="M153" s="96"/>
      <c r="N153" s="97">
        <v>1</v>
      </c>
      <c r="O153" s="98"/>
      <c r="P153" s="109"/>
      <c r="Q153" s="141"/>
      <c r="R153" s="99">
        <f t="shared" si="118"/>
        <v>0</v>
      </c>
      <c r="S153" s="100">
        <f>ROUND(N153*O153*P153*R153,0)</f>
        <v>0</v>
      </c>
      <c r="T153" s="101"/>
      <c r="U153" s="98"/>
      <c r="V153" s="109"/>
      <c r="W153" s="99"/>
      <c r="X153" s="100">
        <f>ROUND(T153*U153*V153*W153,0)</f>
        <v>0</v>
      </c>
      <c r="Y153" s="101"/>
      <c r="Z153" s="98"/>
      <c r="AA153" s="109"/>
      <c r="AB153" s="99"/>
      <c r="AC153" s="100">
        <f>ROUND(Y153*Z153*AA153*AB153,0)</f>
        <v>0</v>
      </c>
      <c r="AD153" s="101"/>
      <c r="AE153" s="98"/>
      <c r="AF153" s="109"/>
      <c r="AG153" s="99"/>
      <c r="AH153" s="100">
        <f>ROUND(AD153*AE153*AF153*AG153,0)</f>
        <v>0</v>
      </c>
      <c r="AI153" s="101"/>
      <c r="AJ153" s="98"/>
      <c r="AK153" s="109"/>
      <c r="AL153" s="99"/>
      <c r="AM153" s="100">
        <f>ROUND(AI153*AJ153*AK153*AL153,0)</f>
        <v>0</v>
      </c>
      <c r="AN153" s="102">
        <f>S153+X153+AC153+AH153+AM153</f>
        <v>0</v>
      </c>
      <c r="AO153" s="105"/>
    </row>
    <row r="154" spans="1:41" ht="13.9" customHeight="1" outlineLevel="1" x14ac:dyDescent="0.2">
      <c r="A154" s="143"/>
      <c r="B154" s="143"/>
      <c r="C154" s="143"/>
      <c r="D154" s="143"/>
      <c r="E154" s="143"/>
      <c r="F154" s="143"/>
      <c r="G154" s="143"/>
      <c r="H154" s="143"/>
      <c r="I154" s="143"/>
      <c r="J154" s="149"/>
      <c r="K154" s="80"/>
      <c r="L154" s="111"/>
      <c r="M154" s="96"/>
      <c r="N154" s="97"/>
      <c r="O154" s="98"/>
      <c r="P154" s="98"/>
      <c r="Q154" s="141"/>
      <c r="R154" s="99"/>
      <c r="S154" s="86"/>
      <c r="T154" s="101"/>
      <c r="U154" s="98"/>
      <c r="V154" s="98"/>
      <c r="W154" s="99"/>
      <c r="X154" s="86"/>
      <c r="Y154" s="101"/>
      <c r="Z154" s="98"/>
      <c r="AA154" s="98"/>
      <c r="AB154" s="99"/>
      <c r="AC154" s="86"/>
      <c r="AD154" s="101"/>
      <c r="AE154" s="98"/>
      <c r="AF154" s="98"/>
      <c r="AG154" s="99"/>
      <c r="AH154" s="86"/>
      <c r="AI154" s="101"/>
      <c r="AJ154" s="98"/>
      <c r="AK154" s="98"/>
      <c r="AL154" s="99"/>
      <c r="AM154" s="86"/>
      <c r="AN154" s="88"/>
      <c r="AO154" s="148"/>
    </row>
    <row r="155" spans="1:41" ht="13.9" customHeight="1" outlineLevel="1" x14ac:dyDescent="0.2">
      <c r="A155" s="79"/>
      <c r="B155" s="79"/>
      <c r="C155" s="79"/>
      <c r="D155" s="79"/>
      <c r="E155" s="79"/>
      <c r="F155" s="79"/>
      <c r="G155" s="79"/>
      <c r="H155" s="79"/>
      <c r="I155" s="79"/>
      <c r="J155" s="67" t="s">
        <v>90</v>
      </c>
      <c r="K155" s="80"/>
      <c r="L155" s="111"/>
      <c r="M155" s="96"/>
      <c r="N155" s="83"/>
      <c r="O155" s="85"/>
      <c r="P155" s="214"/>
      <c r="Q155" s="146"/>
      <c r="R155" s="86"/>
      <c r="S155" s="86"/>
      <c r="T155" s="87"/>
      <c r="U155" s="85"/>
      <c r="V155" s="214"/>
      <c r="W155" s="86"/>
      <c r="X155" s="86"/>
      <c r="Y155" s="87"/>
      <c r="Z155" s="85"/>
      <c r="AA155" s="214"/>
      <c r="AB155" s="86"/>
      <c r="AC155" s="86"/>
      <c r="AD155" s="87"/>
      <c r="AE155" s="85"/>
      <c r="AF155" s="214"/>
      <c r="AG155" s="86"/>
      <c r="AH155" s="86"/>
      <c r="AI155" s="87"/>
      <c r="AJ155" s="85"/>
      <c r="AK155" s="214"/>
      <c r="AL155" s="86"/>
      <c r="AM155" s="86"/>
      <c r="AN155" s="88"/>
      <c r="AO155" s="43"/>
    </row>
    <row r="156" spans="1:41" ht="13.9" customHeight="1" outlineLevel="1" x14ac:dyDescent="0.2">
      <c r="A156" s="90">
        <v>6349</v>
      </c>
      <c r="B156" s="91" t="str">
        <f t="shared" ref="B156:B158" si="119">IF(AB=0,"enter at top",AB)</f>
        <v>enter at top</v>
      </c>
      <c r="C156" s="91" t="str">
        <f t="shared" ref="C156:C158" si="120">IF(DEPT=0,"enter at top",DEPT)</f>
        <v>23520</v>
      </c>
      <c r="D156" s="91" t="str">
        <f>IF(MainOffice=0,"enter at top",CONCATENATE(CountryCode,MainOffice,"/",FieldOffice))</f>
        <v>NG01/</v>
      </c>
      <c r="E156" s="91" t="str">
        <f t="shared" ref="E156:E158" si="121">CONCATENATE(AB,"L000")</f>
        <v>L000</v>
      </c>
      <c r="F156" s="92"/>
      <c r="G156" s="92"/>
      <c r="H156" s="92"/>
      <c r="I156" s="92"/>
      <c r="J156" s="93"/>
      <c r="K156" s="80"/>
      <c r="L156" s="142"/>
      <c r="M156" s="96"/>
      <c r="N156" s="97">
        <v>1</v>
      </c>
      <c r="O156" s="98"/>
      <c r="P156" s="98"/>
      <c r="Q156" s="141"/>
      <c r="R156" s="99">
        <f t="shared" ref="R156" si="122">Q156/$AA$4</f>
        <v>0</v>
      </c>
      <c r="S156" s="100">
        <f>ROUND(N156*O156*P156*R156,0)</f>
        <v>0</v>
      </c>
      <c r="T156" s="101"/>
      <c r="U156" s="98"/>
      <c r="V156" s="98"/>
      <c r="W156" s="99"/>
      <c r="X156" s="100">
        <f>ROUND(T156*U156*V156*W156,0)</f>
        <v>0</v>
      </c>
      <c r="Y156" s="101"/>
      <c r="Z156" s="98"/>
      <c r="AA156" s="98"/>
      <c r="AB156" s="99"/>
      <c r="AC156" s="100">
        <f>ROUND(Y156*Z156*AA156*AB156,0)</f>
        <v>0</v>
      </c>
      <c r="AD156" s="101"/>
      <c r="AE156" s="98"/>
      <c r="AF156" s="98"/>
      <c r="AG156" s="99"/>
      <c r="AH156" s="100">
        <f>ROUND(AD156*AE156*AF156*AG156,0)</f>
        <v>0</v>
      </c>
      <c r="AI156" s="101"/>
      <c r="AJ156" s="98"/>
      <c r="AK156" s="98"/>
      <c r="AL156" s="99"/>
      <c r="AM156" s="100">
        <f>ROUND(AI156*AJ156*AK156*AL156,0)</f>
        <v>0</v>
      </c>
      <c r="AN156" s="102">
        <f>S156+X156+AC156+AH156+AM156</f>
        <v>0</v>
      </c>
      <c r="AO156" s="105"/>
    </row>
    <row r="157" spans="1:41" ht="13.9" hidden="1" customHeight="1" outlineLevel="1" x14ac:dyDescent="0.2">
      <c r="A157" s="90">
        <v>6349</v>
      </c>
      <c r="B157" s="91" t="str">
        <f t="shared" si="119"/>
        <v>enter at top</v>
      </c>
      <c r="C157" s="91" t="str">
        <f t="shared" si="120"/>
        <v>23520</v>
      </c>
      <c r="D157" s="91" t="str">
        <f>IF(MainOffice=0,"enter at top",CONCATENATE(CountryCode,MainOffice,"/",FieldOffice))</f>
        <v>NG01/</v>
      </c>
      <c r="E157" s="91" t="str">
        <f t="shared" si="121"/>
        <v>L000</v>
      </c>
      <c r="F157" s="92"/>
      <c r="G157" s="92"/>
      <c r="H157" s="92"/>
      <c r="I157" s="92"/>
      <c r="J157" s="93"/>
      <c r="K157" s="80" t="s">
        <v>91</v>
      </c>
      <c r="L157" s="142"/>
      <c r="M157" s="96"/>
      <c r="N157" s="97"/>
      <c r="O157" s="98"/>
      <c r="P157" s="98"/>
      <c r="Q157" s="98"/>
      <c r="R157" s="99"/>
      <c r="S157" s="100">
        <f>ROUND(N157*O157*P157*R157,0)</f>
        <v>0</v>
      </c>
      <c r="T157" s="101"/>
      <c r="U157" s="98"/>
      <c r="V157" s="98"/>
      <c r="W157" s="99"/>
      <c r="X157" s="100">
        <f>ROUND(T157*U157*V157*W157,0)</f>
        <v>0</v>
      </c>
      <c r="Y157" s="101"/>
      <c r="Z157" s="98"/>
      <c r="AA157" s="98"/>
      <c r="AB157" s="99"/>
      <c r="AC157" s="100">
        <f>ROUND(Y157*Z157*AA157*AB157,0)</f>
        <v>0</v>
      </c>
      <c r="AD157" s="101"/>
      <c r="AE157" s="98"/>
      <c r="AF157" s="98"/>
      <c r="AG157" s="99"/>
      <c r="AH157" s="100">
        <f>ROUND(AD157*AE157*AF157*AG157,0)</f>
        <v>0</v>
      </c>
      <c r="AI157" s="101"/>
      <c r="AJ157" s="98"/>
      <c r="AK157" s="98"/>
      <c r="AL157" s="99"/>
      <c r="AM157" s="100">
        <f>ROUND(AI157*AJ157*AK157*AL157,0)</f>
        <v>0</v>
      </c>
      <c r="AN157" s="102">
        <f>S157+X157+AC157+AH157+AM157</f>
        <v>0</v>
      </c>
      <c r="AO157" s="105"/>
    </row>
    <row r="158" spans="1:41" ht="13.9" hidden="1" customHeight="1" outlineLevel="1" x14ac:dyDescent="0.2">
      <c r="A158" s="90">
        <v>6349</v>
      </c>
      <c r="B158" s="91" t="str">
        <f t="shared" si="119"/>
        <v>enter at top</v>
      </c>
      <c r="C158" s="91" t="str">
        <f t="shared" si="120"/>
        <v>23520</v>
      </c>
      <c r="D158" s="91" t="str">
        <f>IF(MainOffice=0,"enter at top",CONCATENATE(CountryCode,MainOffice,"/",FieldOffice))</f>
        <v>NG01/</v>
      </c>
      <c r="E158" s="91" t="str">
        <f t="shared" si="121"/>
        <v>L000</v>
      </c>
      <c r="F158" s="92"/>
      <c r="G158" s="92"/>
      <c r="H158" s="92"/>
      <c r="I158" s="92"/>
      <c r="J158" s="93"/>
      <c r="K158" s="80" t="s">
        <v>91</v>
      </c>
      <c r="L158" s="142"/>
      <c r="M158" s="96"/>
      <c r="N158" s="97"/>
      <c r="O158" s="98"/>
      <c r="P158" s="109"/>
      <c r="Q158" s="109"/>
      <c r="R158" s="99"/>
      <c r="S158" s="100">
        <f>ROUND(N158*O158*P158*R158,0)</f>
        <v>0</v>
      </c>
      <c r="T158" s="101"/>
      <c r="U158" s="98"/>
      <c r="V158" s="109"/>
      <c r="W158" s="99"/>
      <c r="X158" s="100">
        <f>ROUND(T158*U158*V158*W158,0)</f>
        <v>0</v>
      </c>
      <c r="Y158" s="101"/>
      <c r="Z158" s="98"/>
      <c r="AA158" s="109"/>
      <c r="AB158" s="99"/>
      <c r="AC158" s="100">
        <f>ROUND(Y158*Z158*AA158*AB158,0)</f>
        <v>0</v>
      </c>
      <c r="AD158" s="101"/>
      <c r="AE158" s="98"/>
      <c r="AF158" s="109"/>
      <c r="AG158" s="99"/>
      <c r="AH158" s="100">
        <f>ROUND(AD158*AE158*AF158*AG158,0)</f>
        <v>0</v>
      </c>
      <c r="AI158" s="101"/>
      <c r="AJ158" s="98"/>
      <c r="AK158" s="109"/>
      <c r="AL158" s="99"/>
      <c r="AM158" s="100">
        <f>ROUND(AI158*AJ158*AK158*AL158,0)</f>
        <v>0</v>
      </c>
      <c r="AN158" s="102">
        <f>S158+X158+AC158+AH158+AM158</f>
        <v>0</v>
      </c>
      <c r="AO158" s="105"/>
    </row>
    <row r="159" spans="1:41" ht="13.9" customHeight="1" outlineLevel="1" x14ac:dyDescent="0.2">
      <c r="A159" s="152"/>
      <c r="B159" s="152"/>
      <c r="C159" s="152"/>
      <c r="D159" s="152"/>
      <c r="E159" s="152"/>
      <c r="F159" s="152"/>
      <c r="G159" s="152"/>
      <c r="H159" s="152"/>
      <c r="I159" s="152"/>
      <c r="J159" s="153"/>
      <c r="K159" s="154"/>
      <c r="L159" s="155"/>
      <c r="M159" s="156"/>
      <c r="N159" s="157"/>
      <c r="O159" s="158"/>
      <c r="P159" s="158"/>
      <c r="Q159" s="158"/>
      <c r="R159" s="215"/>
      <c r="S159" s="215"/>
      <c r="T159" s="161"/>
      <c r="U159" s="158"/>
      <c r="V159" s="158"/>
      <c r="W159" s="215"/>
      <c r="X159" s="215"/>
      <c r="Y159" s="161"/>
      <c r="Z159" s="158"/>
      <c r="AA159" s="158"/>
      <c r="AB159" s="215"/>
      <c r="AC159" s="215"/>
      <c r="AD159" s="161"/>
      <c r="AE159" s="158"/>
      <c r="AF159" s="158"/>
      <c r="AG159" s="215"/>
      <c r="AH159" s="215"/>
      <c r="AI159" s="161"/>
      <c r="AJ159" s="158"/>
      <c r="AK159" s="158"/>
      <c r="AL159" s="215"/>
      <c r="AM159" s="215"/>
      <c r="AN159" s="216"/>
      <c r="AO159" s="7"/>
    </row>
    <row r="160" spans="1:41" s="125" customFormat="1" ht="13.9" customHeight="1" thickBot="1" x14ac:dyDescent="0.25">
      <c r="A160" s="163"/>
      <c r="B160" s="163"/>
      <c r="C160" s="163"/>
      <c r="D160" s="163"/>
      <c r="E160" s="163"/>
      <c r="F160" s="163"/>
      <c r="G160" s="163"/>
      <c r="H160" s="163"/>
      <c r="I160" s="163"/>
      <c r="J160" s="164" t="s">
        <v>92</v>
      </c>
      <c r="K160" s="165"/>
      <c r="L160" s="166"/>
      <c r="M160" s="167"/>
      <c r="N160" s="168"/>
      <c r="O160" s="169"/>
      <c r="P160" s="170"/>
      <c r="Q160" s="170"/>
      <c r="R160" s="171"/>
      <c r="S160" s="172">
        <f>SUM(S147:S159)</f>
        <v>65</v>
      </c>
      <c r="T160" s="173"/>
      <c r="U160" s="169"/>
      <c r="V160" s="170"/>
      <c r="W160" s="171"/>
      <c r="X160" s="172">
        <f>SUM(X147:X159)</f>
        <v>12</v>
      </c>
      <c r="Y160" s="173"/>
      <c r="Z160" s="169"/>
      <c r="AA160" s="170"/>
      <c r="AB160" s="171"/>
      <c r="AC160" s="172">
        <f>SUM(AC147:AC159)</f>
        <v>12</v>
      </c>
      <c r="AD160" s="173"/>
      <c r="AE160" s="169"/>
      <c r="AF160" s="170"/>
      <c r="AG160" s="171"/>
      <c r="AH160" s="172">
        <f>SUM(AH147:AH159)</f>
        <v>12</v>
      </c>
      <c r="AI160" s="173"/>
      <c r="AJ160" s="169"/>
      <c r="AK160" s="170"/>
      <c r="AL160" s="171"/>
      <c r="AM160" s="172">
        <f>SUM(AM147:AM159)</f>
        <v>12</v>
      </c>
      <c r="AN160" s="174">
        <f>SUM(AN147:AN159)</f>
        <v>113</v>
      </c>
      <c r="AO160" s="124" t="str">
        <f>IF(SUM(S160,X160,AC160,AH160,AM160)=AN160,"Ties", "Doesn't Foot")</f>
        <v>Ties</v>
      </c>
    </row>
    <row r="161" spans="1:41" s="183" customFormat="1" ht="13.9" customHeight="1" thickBot="1" x14ac:dyDescent="0.25">
      <c r="A161" s="175"/>
      <c r="B161" s="175"/>
      <c r="C161" s="175"/>
      <c r="D161" s="175"/>
      <c r="E161" s="175"/>
      <c r="F161" s="175"/>
      <c r="G161" s="175"/>
      <c r="H161" s="175"/>
      <c r="I161" s="175"/>
      <c r="J161" s="176"/>
      <c r="K161" s="177"/>
      <c r="L161" s="178"/>
      <c r="M161" s="178"/>
      <c r="N161" s="179"/>
      <c r="O161" s="180"/>
      <c r="P161" s="178"/>
      <c r="Q161" s="178"/>
      <c r="R161" s="181"/>
      <c r="S161" s="182" t="str">
        <f>IF(SUM(S147:S160)/2=S160," ", "Doesn't Foot")</f>
        <v xml:space="preserve"> </v>
      </c>
      <c r="T161" s="179"/>
      <c r="U161" s="180"/>
      <c r="V161" s="178"/>
      <c r="W161" s="181"/>
      <c r="X161" s="182" t="str">
        <f>IF(SUM(X147:X160)/2=X160," ", "Doesn't Foot")</f>
        <v xml:space="preserve"> </v>
      </c>
      <c r="Y161" s="179"/>
      <c r="Z161" s="180"/>
      <c r="AA161" s="178"/>
      <c r="AB161" s="181"/>
      <c r="AC161" s="182" t="str">
        <f>IF(SUM(AC147:AC160)/2=AC160," ", "Doesn't Foot")</f>
        <v xml:space="preserve"> </v>
      </c>
      <c r="AD161" s="179"/>
      <c r="AE161" s="180"/>
      <c r="AF161" s="178"/>
      <c r="AG161" s="181"/>
      <c r="AH161" s="182" t="str">
        <f>IF(SUM(AH147:AH160)/2=AH160," ", "Doesn't Foot")</f>
        <v xml:space="preserve"> </v>
      </c>
      <c r="AI161" s="179"/>
      <c r="AJ161" s="180"/>
      <c r="AK161" s="178"/>
      <c r="AL161" s="181"/>
      <c r="AM161" s="182" t="str">
        <f>IF(SUM(AM147:AM160)/2=AM160," ", "Doesn't Foot")</f>
        <v xml:space="preserve"> </v>
      </c>
      <c r="AN161" s="182" t="str">
        <f>IF(SUM(AN147:AN160)/2=AN160," ", "Doesn't Foot")</f>
        <v xml:space="preserve"> </v>
      </c>
      <c r="AO161" s="124"/>
    </row>
    <row r="162" spans="1:41" s="21" customFormat="1" ht="13.9" customHeight="1" outlineLevel="1" x14ac:dyDescent="0.2">
      <c r="A162" s="45"/>
      <c r="B162" s="45"/>
      <c r="C162" s="45"/>
      <c r="D162" s="45"/>
      <c r="E162" s="45"/>
      <c r="F162" s="45"/>
      <c r="G162" s="45"/>
      <c r="H162" s="45"/>
      <c r="I162" s="45"/>
      <c r="J162" s="46" t="s">
        <v>93</v>
      </c>
      <c r="K162" s="47"/>
      <c r="L162" s="48"/>
      <c r="M162" s="48"/>
      <c r="N162" s="49"/>
      <c r="O162" s="50"/>
      <c r="P162" s="47"/>
      <c r="Q162" s="47"/>
      <c r="R162" s="51"/>
      <c r="S162" s="52"/>
      <c r="T162" s="49"/>
      <c r="U162" s="50"/>
      <c r="V162" s="47"/>
      <c r="W162" s="51"/>
      <c r="X162" s="52"/>
      <c r="Y162" s="49"/>
      <c r="Z162" s="50"/>
      <c r="AA162" s="47"/>
      <c r="AB162" s="51"/>
      <c r="AC162" s="52"/>
      <c r="AD162" s="49"/>
      <c r="AE162" s="50"/>
      <c r="AF162" s="47"/>
      <c r="AG162" s="51"/>
      <c r="AH162" s="52"/>
      <c r="AI162" s="49"/>
      <c r="AJ162" s="50"/>
      <c r="AK162" s="47"/>
      <c r="AL162" s="51"/>
      <c r="AM162" s="52"/>
      <c r="AN162" s="52"/>
      <c r="AO162" s="34"/>
    </row>
    <row r="163" spans="1:41" s="44" customFormat="1" ht="13.9" customHeight="1" outlineLevel="1" x14ac:dyDescent="0.2">
      <c r="A163" s="184"/>
      <c r="B163" s="184"/>
      <c r="C163" s="184"/>
      <c r="D163" s="184"/>
      <c r="E163" s="184"/>
      <c r="F163" s="184"/>
      <c r="G163" s="184"/>
      <c r="H163" s="184"/>
      <c r="I163" s="184"/>
      <c r="J163" s="185"/>
      <c r="K163" s="186"/>
      <c r="L163" s="187"/>
      <c r="M163" s="188"/>
      <c r="N163" s="189"/>
      <c r="O163" s="190"/>
      <c r="P163" s="190"/>
      <c r="Q163" s="190"/>
      <c r="R163" s="191"/>
      <c r="S163" s="191"/>
      <c r="T163" s="192"/>
      <c r="U163" s="190"/>
      <c r="V163" s="190"/>
      <c r="W163" s="191"/>
      <c r="X163" s="191"/>
      <c r="Y163" s="192"/>
      <c r="Z163" s="190"/>
      <c r="AA163" s="190"/>
      <c r="AB163" s="191"/>
      <c r="AC163" s="191"/>
      <c r="AD163" s="192"/>
      <c r="AE163" s="190"/>
      <c r="AF163" s="190"/>
      <c r="AG163" s="191"/>
      <c r="AH163" s="191"/>
      <c r="AI163" s="192"/>
      <c r="AJ163" s="190"/>
      <c r="AK163" s="190"/>
      <c r="AL163" s="191"/>
      <c r="AM163" s="191"/>
      <c r="AN163" s="193"/>
      <c r="AO163" s="103"/>
    </row>
    <row r="164" spans="1:41" s="125" customFormat="1" ht="13.9" customHeight="1" outlineLevel="1" x14ac:dyDescent="0.2">
      <c r="A164" s="79"/>
      <c r="B164" s="79"/>
      <c r="C164" s="79"/>
      <c r="D164" s="79"/>
      <c r="E164" s="79"/>
      <c r="F164" s="79"/>
      <c r="G164" s="79"/>
      <c r="H164" s="79"/>
      <c r="I164" s="79"/>
      <c r="J164" s="67" t="s">
        <v>94</v>
      </c>
      <c r="K164" s="217"/>
      <c r="L164" s="136"/>
      <c r="M164" s="82"/>
      <c r="N164" s="83"/>
      <c r="O164" s="84"/>
      <c r="P164" s="85"/>
      <c r="Q164" s="85"/>
      <c r="R164" s="218"/>
      <c r="S164" s="218"/>
      <c r="T164" s="87"/>
      <c r="U164" s="84"/>
      <c r="V164" s="85"/>
      <c r="W164" s="218"/>
      <c r="X164" s="218"/>
      <c r="Y164" s="87"/>
      <c r="Z164" s="84"/>
      <c r="AA164" s="85"/>
      <c r="AB164" s="218"/>
      <c r="AC164" s="218"/>
      <c r="AD164" s="87"/>
      <c r="AE164" s="84"/>
      <c r="AF164" s="85"/>
      <c r="AG164" s="218"/>
      <c r="AH164" s="218"/>
      <c r="AI164" s="87"/>
      <c r="AJ164" s="84"/>
      <c r="AK164" s="85"/>
      <c r="AL164" s="218"/>
      <c r="AM164" s="218"/>
      <c r="AN164" s="219"/>
      <c r="AO164" s="183"/>
    </row>
    <row r="165" spans="1:41" s="125" customFormat="1" ht="13.15" customHeight="1" outlineLevel="1" x14ac:dyDescent="0.2">
      <c r="A165" s="79"/>
      <c r="B165" s="79"/>
      <c r="C165" s="79"/>
      <c r="D165" s="79"/>
      <c r="E165" s="79"/>
      <c r="F165" s="79"/>
      <c r="G165" s="79"/>
      <c r="H165" s="79"/>
      <c r="I165" s="79"/>
      <c r="J165" s="220"/>
      <c r="K165" s="217"/>
      <c r="L165" s="136"/>
      <c r="M165" s="82"/>
      <c r="N165" s="83"/>
      <c r="O165" s="84"/>
      <c r="P165" s="85"/>
      <c r="Q165" s="85"/>
      <c r="R165" s="218"/>
      <c r="S165" s="218"/>
      <c r="T165" s="87"/>
      <c r="U165" s="84"/>
      <c r="V165" s="85"/>
      <c r="W165" s="218"/>
      <c r="X165" s="221"/>
      <c r="Y165" s="83"/>
      <c r="Z165" s="84"/>
      <c r="AA165" s="85"/>
      <c r="AB165" s="218"/>
      <c r="AC165" s="218"/>
      <c r="AD165" s="87"/>
      <c r="AE165" s="84"/>
      <c r="AF165" s="85"/>
      <c r="AG165" s="218"/>
      <c r="AH165" s="218"/>
      <c r="AI165" s="87"/>
      <c r="AJ165" s="84"/>
      <c r="AK165" s="85"/>
      <c r="AL165" s="218"/>
      <c r="AM165" s="218"/>
      <c r="AN165" s="219"/>
      <c r="AO165" s="183"/>
    </row>
    <row r="166" spans="1:41" ht="13.9" customHeight="1" outlineLevel="1" x14ac:dyDescent="0.2">
      <c r="A166" s="143"/>
      <c r="B166" s="143"/>
      <c r="C166" s="143"/>
      <c r="D166" s="143"/>
      <c r="E166" s="143"/>
      <c r="F166" s="143"/>
      <c r="G166" s="143"/>
      <c r="H166" s="143"/>
      <c r="I166" s="143"/>
      <c r="J166" s="67" t="s">
        <v>161</v>
      </c>
      <c r="K166" s="222"/>
      <c r="L166" s="95"/>
      <c r="M166" s="223"/>
      <c r="N166" s="224"/>
      <c r="O166" s="85"/>
      <c r="P166" s="85"/>
      <c r="Q166" s="85"/>
      <c r="R166" s="86"/>
      <c r="S166" s="86"/>
      <c r="T166" s="225"/>
      <c r="U166" s="85"/>
      <c r="V166" s="85"/>
      <c r="W166" s="86"/>
      <c r="X166" s="86"/>
      <c r="Y166" s="225"/>
      <c r="Z166" s="85"/>
      <c r="AA166" s="85"/>
      <c r="AB166" s="86"/>
      <c r="AC166" s="86"/>
      <c r="AD166" s="225"/>
      <c r="AE166" s="85"/>
      <c r="AF166" s="85"/>
      <c r="AG166" s="86"/>
      <c r="AH166" s="86"/>
      <c r="AI166" s="225"/>
      <c r="AJ166" s="85"/>
      <c r="AK166" s="85"/>
      <c r="AL166" s="86"/>
      <c r="AM166" s="86"/>
      <c r="AN166" s="88"/>
      <c r="AO166" s="43"/>
    </row>
    <row r="167" spans="1:41" ht="13.9" customHeight="1" outlineLevel="1" x14ac:dyDescent="0.2">
      <c r="A167" s="90" t="s">
        <v>95</v>
      </c>
      <c r="B167" s="91" t="str">
        <f t="shared" ref="B167" si="123">IF(AB=0,"enter at top",AB)</f>
        <v>enter at top</v>
      </c>
      <c r="C167" s="91" t="str">
        <f t="shared" ref="C167" si="124">IF(DEPT=0,"enter at top",DEPT)</f>
        <v>23520</v>
      </c>
      <c r="D167" s="209"/>
      <c r="E167" s="209"/>
      <c r="F167" s="91"/>
      <c r="G167" s="92"/>
      <c r="H167" s="92"/>
      <c r="I167" s="92"/>
      <c r="J167" s="93"/>
      <c r="K167" s="80"/>
      <c r="L167" s="142"/>
      <c r="M167" s="226"/>
      <c r="N167" s="227">
        <v>1</v>
      </c>
      <c r="O167" s="98">
        <v>2</v>
      </c>
      <c r="P167" s="98">
        <v>5</v>
      </c>
      <c r="Q167" s="98">
        <v>1000</v>
      </c>
      <c r="R167" s="99">
        <v>3</v>
      </c>
      <c r="S167" s="100">
        <f>ROUND(N167*O167*P167*R167,0)</f>
        <v>30</v>
      </c>
      <c r="T167" s="228">
        <v>1</v>
      </c>
      <c r="U167" s="98">
        <v>3</v>
      </c>
      <c r="V167" s="98">
        <v>1</v>
      </c>
      <c r="W167" s="86">
        <f>R167</f>
        <v>3</v>
      </c>
      <c r="X167" s="100">
        <f>ROUND(T167*U167*V167*W167,0)</f>
        <v>9</v>
      </c>
      <c r="Y167" s="228">
        <v>1</v>
      </c>
      <c r="Z167" s="98">
        <v>3</v>
      </c>
      <c r="AA167" s="98">
        <v>1</v>
      </c>
      <c r="AB167" s="99">
        <f t="shared" ref="AB167" si="125">W167</f>
        <v>3</v>
      </c>
      <c r="AC167" s="100">
        <f>ROUND(Y167*Z167*AA167*AB167,0)</f>
        <v>9</v>
      </c>
      <c r="AD167" s="228">
        <v>1</v>
      </c>
      <c r="AE167" s="98">
        <v>3</v>
      </c>
      <c r="AF167" s="98">
        <v>1</v>
      </c>
      <c r="AG167" s="99">
        <f>AB167</f>
        <v>3</v>
      </c>
      <c r="AH167" s="100">
        <f>ROUND(AD167*AE167*AF167*AG167,0)</f>
        <v>9</v>
      </c>
      <c r="AI167" s="228"/>
      <c r="AJ167" s="98"/>
      <c r="AK167" s="98"/>
      <c r="AL167" s="229"/>
      <c r="AM167" s="100">
        <f>ROUND(AI167*AJ167*AK167*AL167,0)</f>
        <v>0</v>
      </c>
      <c r="AN167" s="102">
        <f>S167+X167+AH167+AM167+AC167</f>
        <v>57</v>
      </c>
      <c r="AO167" s="105"/>
    </row>
    <row r="168" spans="1:41" ht="13.9" customHeight="1" outlineLevel="1" x14ac:dyDescent="0.2">
      <c r="A168" s="90"/>
      <c r="B168" s="91"/>
      <c r="C168" s="91"/>
      <c r="D168" s="209"/>
      <c r="E168" s="209"/>
      <c r="F168" s="91"/>
      <c r="G168" s="92"/>
      <c r="H168" s="92"/>
      <c r="I168" s="92"/>
      <c r="J168" s="210"/>
      <c r="K168" s="94"/>
      <c r="L168" s="106"/>
      <c r="M168" s="223"/>
      <c r="N168" s="224"/>
      <c r="O168" s="85"/>
      <c r="P168" s="85"/>
      <c r="Q168" s="85"/>
      <c r="R168" s="86"/>
      <c r="S168" s="86"/>
      <c r="T168" s="225"/>
      <c r="U168" s="85"/>
      <c r="V168" s="85"/>
      <c r="W168" s="86"/>
      <c r="X168" s="145"/>
      <c r="Y168" s="224"/>
      <c r="Z168" s="85"/>
      <c r="AA168" s="85"/>
      <c r="AB168" s="86"/>
      <c r="AC168" s="86"/>
      <c r="AD168" s="225"/>
      <c r="AE168" s="85"/>
      <c r="AF168" s="85"/>
      <c r="AG168" s="86"/>
      <c r="AH168" s="86"/>
      <c r="AI168" s="225"/>
      <c r="AJ168" s="85"/>
      <c r="AK168" s="85"/>
      <c r="AL168" s="86"/>
      <c r="AM168" s="86"/>
      <c r="AN168" s="102"/>
      <c r="AO168" s="105"/>
    </row>
    <row r="169" spans="1:41" s="208" customFormat="1" ht="13.9" customHeight="1" outlineLevel="1" x14ac:dyDescent="0.2">
      <c r="A169" s="91"/>
      <c r="B169" s="91"/>
      <c r="C169" s="91"/>
      <c r="D169" s="91"/>
      <c r="E169" s="91"/>
      <c r="F169" s="91"/>
      <c r="G169" s="91"/>
      <c r="H169" s="91"/>
      <c r="I169" s="91"/>
      <c r="J169" s="67" t="s">
        <v>162</v>
      </c>
      <c r="K169" s="222"/>
      <c r="L169" s="95"/>
      <c r="M169" s="223"/>
      <c r="N169" s="224"/>
      <c r="O169" s="85"/>
      <c r="P169" s="85"/>
      <c r="Q169" s="85"/>
      <c r="R169" s="86"/>
      <c r="S169" s="86"/>
      <c r="T169" s="225"/>
      <c r="U169" s="85"/>
      <c r="V169" s="85"/>
      <c r="W169" s="86"/>
      <c r="X169" s="145"/>
      <c r="Y169" s="224"/>
      <c r="Z169" s="85"/>
      <c r="AA169" s="85"/>
      <c r="AB169" s="86">
        <f t="shared" ref="AB169:AB174" si="126">W169</f>
        <v>0</v>
      </c>
      <c r="AC169" s="86"/>
      <c r="AD169" s="225"/>
      <c r="AE169" s="85"/>
      <c r="AF169" s="85"/>
      <c r="AG169" s="86"/>
      <c r="AH169" s="86"/>
      <c r="AI169" s="225"/>
      <c r="AJ169" s="85"/>
      <c r="AK169" s="85"/>
      <c r="AL169" s="86"/>
      <c r="AM169" s="86"/>
      <c r="AN169" s="88"/>
      <c r="AO169" s="43"/>
    </row>
    <row r="170" spans="1:41" s="208" customFormat="1" ht="13.9" customHeight="1" outlineLevel="1" x14ac:dyDescent="0.2">
      <c r="A170" s="90" t="s">
        <v>95</v>
      </c>
      <c r="B170" s="91" t="str">
        <f t="shared" ref="B170:B172" si="127">IF(AB=0,"enter at top",AB)</f>
        <v>enter at top</v>
      </c>
      <c r="C170" s="91" t="str">
        <f t="shared" ref="C170:C172" si="128">IF(DEPT=0,"enter at top",DEPT)</f>
        <v>23520</v>
      </c>
      <c r="D170" s="91"/>
      <c r="E170" s="91"/>
      <c r="F170" s="91"/>
      <c r="G170" s="91"/>
      <c r="H170" s="91"/>
      <c r="I170" s="91"/>
      <c r="J170" s="210"/>
      <c r="K170" s="94" t="s">
        <v>96</v>
      </c>
      <c r="L170" s="106"/>
      <c r="M170" s="223"/>
      <c r="N170" s="224">
        <v>0</v>
      </c>
      <c r="O170" s="85"/>
      <c r="P170" s="85"/>
      <c r="Q170" s="85"/>
      <c r="R170" s="86">
        <f>Q170/$AA$4</f>
        <v>0</v>
      </c>
      <c r="S170" s="86">
        <f>ROUND(N170*O170*P170*R170,0)</f>
        <v>0</v>
      </c>
      <c r="T170" s="225">
        <v>1</v>
      </c>
      <c r="U170" s="85">
        <v>6</v>
      </c>
      <c r="V170" s="85">
        <v>2</v>
      </c>
      <c r="W170" s="86">
        <f>R170</f>
        <v>0</v>
      </c>
      <c r="X170" s="86">
        <f>ROUND(T170*U170*V170*W170,0)</f>
        <v>0</v>
      </c>
      <c r="Y170" s="225">
        <v>1</v>
      </c>
      <c r="Z170" s="85">
        <v>6</v>
      </c>
      <c r="AA170" s="85">
        <v>2</v>
      </c>
      <c r="AB170" s="86">
        <f t="shared" si="126"/>
        <v>0</v>
      </c>
      <c r="AC170" s="86">
        <f>ROUND(Y170*Z170*AA170*AB170,0)</f>
        <v>0</v>
      </c>
      <c r="AD170" s="225">
        <v>1</v>
      </c>
      <c r="AE170" s="85">
        <v>6</v>
      </c>
      <c r="AF170" s="85">
        <v>2</v>
      </c>
      <c r="AG170" s="86">
        <f>AB170</f>
        <v>0</v>
      </c>
      <c r="AH170" s="86">
        <f>ROUND(AD170*AE170*AF170*AG170,0)</f>
        <v>0</v>
      </c>
      <c r="AI170" s="225"/>
      <c r="AJ170" s="85"/>
      <c r="AK170" s="85"/>
      <c r="AL170" s="86"/>
      <c r="AM170" s="86">
        <f>ROUND(AI170*AJ170*AK170*AL170,0)</f>
        <v>0</v>
      </c>
      <c r="AN170" s="88">
        <f t="shared" ref="AN170:AN183" si="129">S170+X170+AH170+AM170+AC170</f>
        <v>0</v>
      </c>
      <c r="AO170" s="105"/>
    </row>
    <row r="171" spans="1:41" s="208" customFormat="1" ht="13.9" customHeight="1" outlineLevel="1" x14ac:dyDescent="0.2">
      <c r="A171" s="90" t="s">
        <v>95</v>
      </c>
      <c r="B171" s="91" t="str">
        <f t="shared" si="127"/>
        <v>enter at top</v>
      </c>
      <c r="C171" s="91" t="str">
        <f t="shared" si="128"/>
        <v>23520</v>
      </c>
      <c r="D171" s="91"/>
      <c r="E171" s="91"/>
      <c r="F171" s="91"/>
      <c r="G171" s="91"/>
      <c r="H171" s="91"/>
      <c r="I171" s="91"/>
      <c r="J171" s="210"/>
      <c r="K171" s="94" t="s">
        <v>97</v>
      </c>
      <c r="L171" s="106"/>
      <c r="M171" s="223"/>
      <c r="N171" s="224">
        <v>0</v>
      </c>
      <c r="O171" s="85"/>
      <c r="P171" s="85"/>
      <c r="Q171" s="85"/>
      <c r="R171" s="86">
        <f t="shared" ref="R171:R174" si="130">Q171/$AA$4</f>
        <v>0</v>
      </c>
      <c r="S171" s="86">
        <f t="shared" ref="S171:S174" si="131">ROUND(N171*O171*P171*R171,0)</f>
        <v>0</v>
      </c>
      <c r="T171" s="225">
        <v>1</v>
      </c>
      <c r="U171" s="85">
        <v>180</v>
      </c>
      <c r="V171" s="85">
        <v>1</v>
      </c>
      <c r="W171" s="86">
        <f t="shared" ref="W171:W174" si="132">R171</f>
        <v>0</v>
      </c>
      <c r="X171" s="86">
        <f>ROUND(T171*U171*V171*W171,0)</f>
        <v>0</v>
      </c>
      <c r="Y171" s="225">
        <v>1</v>
      </c>
      <c r="Z171" s="85">
        <v>180</v>
      </c>
      <c r="AA171" s="85">
        <v>1</v>
      </c>
      <c r="AB171" s="86">
        <f t="shared" si="126"/>
        <v>0</v>
      </c>
      <c r="AC171" s="86">
        <f t="shared" ref="AC171:AC174" si="133">ROUND(Y171*Z171*AA171*AB171,0)</f>
        <v>0</v>
      </c>
      <c r="AD171" s="225">
        <v>1</v>
      </c>
      <c r="AE171" s="85">
        <v>180</v>
      </c>
      <c r="AF171" s="85">
        <v>1</v>
      </c>
      <c r="AG171" s="86">
        <f t="shared" ref="AG171:AG174" si="134">AB171</f>
        <v>0</v>
      </c>
      <c r="AH171" s="86">
        <f t="shared" ref="AH171:AH174" si="135">ROUND(AD171*AE171*AF171*AG171,0)</f>
        <v>0</v>
      </c>
      <c r="AI171" s="225"/>
      <c r="AJ171" s="85"/>
      <c r="AK171" s="85"/>
      <c r="AL171" s="86"/>
      <c r="AM171" s="86">
        <f t="shared" ref="AM171:AM174" si="136">ROUND(AI171*AJ171*AK171*AL171,0)</f>
        <v>0</v>
      </c>
      <c r="AN171" s="88">
        <f t="shared" si="129"/>
        <v>0</v>
      </c>
      <c r="AO171" s="105"/>
    </row>
    <row r="172" spans="1:41" s="208" customFormat="1" ht="13.9" customHeight="1" outlineLevel="1" x14ac:dyDescent="0.2">
      <c r="A172" s="90" t="s">
        <v>95</v>
      </c>
      <c r="B172" s="91" t="str">
        <f t="shared" si="127"/>
        <v>enter at top</v>
      </c>
      <c r="C172" s="91" t="str">
        <f t="shared" si="128"/>
        <v>23520</v>
      </c>
      <c r="D172" s="91"/>
      <c r="E172" s="91"/>
      <c r="F172" s="91"/>
      <c r="G172" s="91"/>
      <c r="H172" s="91"/>
      <c r="I172" s="91"/>
      <c r="J172" s="210"/>
      <c r="K172" s="94" t="s">
        <v>98</v>
      </c>
      <c r="L172" s="106"/>
      <c r="M172" s="223"/>
      <c r="N172" s="224">
        <v>0</v>
      </c>
      <c r="O172" s="85"/>
      <c r="P172" s="85"/>
      <c r="Q172" s="85"/>
      <c r="R172" s="86">
        <f t="shared" si="130"/>
        <v>0</v>
      </c>
      <c r="S172" s="86">
        <f t="shared" si="131"/>
        <v>0</v>
      </c>
      <c r="T172" s="225">
        <v>1</v>
      </c>
      <c r="U172" s="85">
        <v>180</v>
      </c>
      <c r="V172" s="85">
        <v>7</v>
      </c>
      <c r="W172" s="86">
        <f t="shared" si="132"/>
        <v>0</v>
      </c>
      <c r="X172" s="86">
        <f>ROUND(T172*U172*V172*W172,0)</f>
        <v>0</v>
      </c>
      <c r="Y172" s="225">
        <v>1</v>
      </c>
      <c r="Z172" s="85">
        <v>180</v>
      </c>
      <c r="AA172" s="85">
        <v>7</v>
      </c>
      <c r="AB172" s="86">
        <f t="shared" si="126"/>
        <v>0</v>
      </c>
      <c r="AC172" s="86">
        <f t="shared" si="133"/>
        <v>0</v>
      </c>
      <c r="AD172" s="225">
        <v>1</v>
      </c>
      <c r="AE172" s="85">
        <v>180</v>
      </c>
      <c r="AF172" s="85">
        <v>7</v>
      </c>
      <c r="AG172" s="86">
        <f t="shared" si="134"/>
        <v>0</v>
      </c>
      <c r="AH172" s="86">
        <f t="shared" si="135"/>
        <v>0</v>
      </c>
      <c r="AI172" s="225"/>
      <c r="AJ172" s="85"/>
      <c r="AK172" s="85"/>
      <c r="AL172" s="86"/>
      <c r="AM172" s="86">
        <f t="shared" si="136"/>
        <v>0</v>
      </c>
      <c r="AN172" s="88">
        <f t="shared" si="129"/>
        <v>0</v>
      </c>
      <c r="AO172" s="105"/>
    </row>
    <row r="173" spans="1:41" s="208" customFormat="1" ht="13.9" customHeight="1" outlineLevel="1" x14ac:dyDescent="0.2">
      <c r="A173" s="90"/>
      <c r="B173" s="91"/>
      <c r="C173" s="91"/>
      <c r="D173" s="91"/>
      <c r="E173" s="91"/>
      <c r="F173" s="91"/>
      <c r="G173" s="91"/>
      <c r="H173" s="91"/>
      <c r="I173" s="91"/>
      <c r="J173" s="210"/>
      <c r="K173" s="94" t="s">
        <v>99</v>
      </c>
      <c r="L173" s="106"/>
      <c r="M173" s="223"/>
      <c r="N173" s="224">
        <v>0</v>
      </c>
      <c r="O173" s="85"/>
      <c r="P173" s="85"/>
      <c r="Q173" s="85"/>
      <c r="R173" s="86">
        <f t="shared" si="130"/>
        <v>0</v>
      </c>
      <c r="S173" s="86">
        <f t="shared" si="131"/>
        <v>0</v>
      </c>
      <c r="T173" s="225">
        <v>1</v>
      </c>
      <c r="U173" s="85">
        <v>180</v>
      </c>
      <c r="V173" s="85">
        <v>1</v>
      </c>
      <c r="W173" s="86">
        <f t="shared" si="132"/>
        <v>0</v>
      </c>
      <c r="X173" s="86">
        <f>ROUND(T173*U173*V173*W173,0)</f>
        <v>0</v>
      </c>
      <c r="Y173" s="225">
        <v>1</v>
      </c>
      <c r="Z173" s="85">
        <v>180</v>
      </c>
      <c r="AA173" s="85">
        <v>1</v>
      </c>
      <c r="AB173" s="86">
        <f t="shared" si="126"/>
        <v>0</v>
      </c>
      <c r="AC173" s="86">
        <f t="shared" si="133"/>
        <v>0</v>
      </c>
      <c r="AD173" s="225">
        <v>1</v>
      </c>
      <c r="AE173" s="85">
        <v>180</v>
      </c>
      <c r="AF173" s="85">
        <v>1</v>
      </c>
      <c r="AG173" s="86">
        <f t="shared" si="134"/>
        <v>0</v>
      </c>
      <c r="AH173" s="86">
        <f t="shared" si="135"/>
        <v>0</v>
      </c>
      <c r="AI173" s="225"/>
      <c r="AJ173" s="85"/>
      <c r="AK173" s="85"/>
      <c r="AL173" s="86"/>
      <c r="AM173" s="86">
        <f t="shared" si="136"/>
        <v>0</v>
      </c>
      <c r="AN173" s="88">
        <f t="shared" si="129"/>
        <v>0</v>
      </c>
      <c r="AO173" s="105"/>
    </row>
    <row r="174" spans="1:41" s="208" customFormat="1" ht="13.9" customHeight="1" outlineLevel="1" x14ac:dyDescent="0.2">
      <c r="A174" s="90"/>
      <c r="B174" s="91"/>
      <c r="C174" s="91"/>
      <c r="D174" s="91"/>
      <c r="E174" s="91"/>
      <c r="F174" s="91"/>
      <c r="G174" s="91"/>
      <c r="H174" s="91"/>
      <c r="I174" s="91"/>
      <c r="J174" s="210"/>
      <c r="K174" s="94" t="s">
        <v>100</v>
      </c>
      <c r="L174" s="106"/>
      <c r="M174" s="223"/>
      <c r="N174" s="224">
        <v>0</v>
      </c>
      <c r="O174" s="85"/>
      <c r="P174" s="85"/>
      <c r="Q174" s="85"/>
      <c r="R174" s="86">
        <f t="shared" si="130"/>
        <v>0</v>
      </c>
      <c r="S174" s="86">
        <f t="shared" si="131"/>
        <v>0</v>
      </c>
      <c r="T174" s="225">
        <v>1</v>
      </c>
      <c r="U174" s="85">
        <v>180</v>
      </c>
      <c r="V174" s="85">
        <v>3</v>
      </c>
      <c r="W174" s="86">
        <f t="shared" si="132"/>
        <v>0</v>
      </c>
      <c r="X174" s="86">
        <f>ROUND(T174*U174*V174*W174,0)</f>
        <v>0</v>
      </c>
      <c r="Y174" s="225">
        <v>1</v>
      </c>
      <c r="Z174" s="85">
        <v>180</v>
      </c>
      <c r="AA174" s="85">
        <v>3</v>
      </c>
      <c r="AB174" s="86">
        <f t="shared" si="126"/>
        <v>0</v>
      </c>
      <c r="AC174" s="86">
        <f t="shared" si="133"/>
        <v>0</v>
      </c>
      <c r="AD174" s="225">
        <v>1</v>
      </c>
      <c r="AE174" s="85">
        <v>180</v>
      </c>
      <c r="AF174" s="85">
        <v>3</v>
      </c>
      <c r="AG174" s="86">
        <f t="shared" si="134"/>
        <v>0</v>
      </c>
      <c r="AH174" s="86">
        <f t="shared" si="135"/>
        <v>0</v>
      </c>
      <c r="AI174" s="225"/>
      <c r="AJ174" s="85"/>
      <c r="AK174" s="85"/>
      <c r="AL174" s="86"/>
      <c r="AM174" s="86">
        <f t="shared" si="136"/>
        <v>0</v>
      </c>
      <c r="AN174" s="88">
        <f t="shared" si="129"/>
        <v>0</v>
      </c>
      <c r="AO174" s="105"/>
    </row>
    <row r="175" spans="1:41" ht="13.9" hidden="1" customHeight="1" outlineLevel="1" x14ac:dyDescent="0.2">
      <c r="A175" s="90"/>
      <c r="B175" s="91"/>
      <c r="C175" s="91"/>
      <c r="D175" s="209"/>
      <c r="E175" s="209"/>
      <c r="F175" s="91"/>
      <c r="G175" s="92"/>
      <c r="H175" s="92"/>
      <c r="I175" s="92"/>
      <c r="J175" s="93"/>
      <c r="K175" s="80"/>
      <c r="L175" s="142"/>
      <c r="M175" s="226"/>
      <c r="N175" s="227"/>
      <c r="O175" s="98"/>
      <c r="P175" s="98"/>
      <c r="Q175" s="98"/>
      <c r="R175" s="99"/>
      <c r="S175" s="100"/>
      <c r="T175" s="228"/>
      <c r="U175" s="98"/>
      <c r="V175" s="98"/>
      <c r="W175" s="86"/>
      <c r="X175" s="147"/>
      <c r="Y175" s="227"/>
      <c r="Z175" s="98"/>
      <c r="AA175" s="98"/>
      <c r="AB175" s="99"/>
      <c r="AC175" s="100"/>
      <c r="AD175" s="228"/>
      <c r="AE175" s="98"/>
      <c r="AF175" s="98"/>
      <c r="AG175" s="99"/>
      <c r="AH175" s="100"/>
      <c r="AI175" s="225"/>
      <c r="AJ175" s="85"/>
      <c r="AK175" s="85"/>
      <c r="AL175" s="86"/>
      <c r="AM175" s="100"/>
      <c r="AN175" s="102"/>
      <c r="AO175" s="105"/>
    </row>
    <row r="176" spans="1:41" s="242" customFormat="1" ht="13.9" hidden="1" customHeight="1" outlineLevel="1" x14ac:dyDescent="0.2">
      <c r="A176" s="230"/>
      <c r="B176" s="230"/>
      <c r="C176" s="230"/>
      <c r="D176" s="230"/>
      <c r="E176" s="230"/>
      <c r="F176" s="230"/>
      <c r="G176" s="230"/>
      <c r="H176" s="230"/>
      <c r="I176" s="230"/>
      <c r="J176" s="231" t="s">
        <v>101</v>
      </c>
      <c r="K176" s="232"/>
      <c r="L176" s="233"/>
      <c r="M176" s="234"/>
      <c r="N176" s="235"/>
      <c r="O176" s="236"/>
      <c r="P176" s="236"/>
      <c r="Q176" s="236"/>
      <c r="R176" s="237"/>
      <c r="S176" s="237"/>
      <c r="T176" s="238"/>
      <c r="U176" s="236"/>
      <c r="V176" s="236"/>
      <c r="W176" s="237"/>
      <c r="X176" s="239"/>
      <c r="Y176" s="235"/>
      <c r="Z176" s="236"/>
      <c r="AA176" s="236"/>
      <c r="AB176" s="237"/>
      <c r="AC176" s="237"/>
      <c r="AD176" s="238"/>
      <c r="AE176" s="236"/>
      <c r="AF176" s="236"/>
      <c r="AG176" s="237"/>
      <c r="AH176" s="237"/>
      <c r="AI176" s="238"/>
      <c r="AJ176" s="236"/>
      <c r="AK176" s="236"/>
      <c r="AL176" s="237"/>
      <c r="AM176" s="237"/>
      <c r="AN176" s="240"/>
      <c r="AO176" s="241"/>
    </row>
    <row r="177" spans="1:41" s="242" customFormat="1" ht="13.9" hidden="1" customHeight="1" outlineLevel="1" x14ac:dyDescent="0.2">
      <c r="A177" s="243" t="s">
        <v>95</v>
      </c>
      <c r="B177" s="230" t="str">
        <f t="shared" ref="B177" si="137">IF(AB=0,"enter at top",AB)</f>
        <v>enter at top</v>
      </c>
      <c r="C177" s="230" t="str">
        <f t="shared" ref="C177" si="138">IF(DEPT=0,"enter at top",DEPT)</f>
        <v>23520</v>
      </c>
      <c r="D177" s="230"/>
      <c r="E177" s="230"/>
      <c r="F177" s="230"/>
      <c r="G177" s="230"/>
      <c r="H177" s="230"/>
      <c r="I177" s="230"/>
      <c r="J177" s="236"/>
      <c r="K177" s="232" t="s">
        <v>102</v>
      </c>
      <c r="L177" s="244"/>
      <c r="M177" s="234"/>
      <c r="N177" s="235"/>
      <c r="O177" s="236">
        <v>4</v>
      </c>
      <c r="P177" s="236">
        <v>2</v>
      </c>
      <c r="Q177" s="236">
        <v>35000</v>
      </c>
      <c r="R177" s="237">
        <f>Q177/$AA$4</f>
        <v>90.322580645161295</v>
      </c>
      <c r="S177" s="237">
        <f>ROUND(N177*O177*P177*R177,0)</f>
        <v>0</v>
      </c>
      <c r="T177" s="238"/>
      <c r="U177" s="236">
        <v>4</v>
      </c>
      <c r="V177" s="236">
        <v>2</v>
      </c>
      <c r="W177" s="237">
        <f>R177</f>
        <v>90.322580645161295</v>
      </c>
      <c r="X177" s="237">
        <f>ROUND(T177*U177*V177*W177,0)</f>
        <v>0</v>
      </c>
      <c r="Y177" s="238"/>
      <c r="Z177" s="236">
        <v>4</v>
      </c>
      <c r="AA177" s="236">
        <v>2</v>
      </c>
      <c r="AB177" s="237">
        <f t="shared" ref="AB177" si="139">W177</f>
        <v>90.322580645161295</v>
      </c>
      <c r="AC177" s="237">
        <f>ROUND(Y177*Z177*AA177*AB177,0)</f>
        <v>0</v>
      </c>
      <c r="AD177" s="238"/>
      <c r="AE177" s="236">
        <v>4</v>
      </c>
      <c r="AF177" s="236">
        <v>2</v>
      </c>
      <c r="AG177" s="237">
        <f t="shared" ref="AG177" si="140">AB177</f>
        <v>90.322580645161295</v>
      </c>
      <c r="AH177" s="237">
        <f>ROUND(AD177*AE177*AF177*AG177,0)</f>
        <v>0</v>
      </c>
      <c r="AI177" s="238"/>
      <c r="AJ177" s="236">
        <v>4</v>
      </c>
      <c r="AK177" s="236">
        <v>2</v>
      </c>
      <c r="AL177" s="237">
        <f>AG177</f>
        <v>90.322580645161295</v>
      </c>
      <c r="AM177" s="237">
        <f>ROUND(AI177*AJ177*AK177*AL177,0)</f>
        <v>0</v>
      </c>
      <c r="AN177" s="240">
        <f t="shared" si="129"/>
        <v>0</v>
      </c>
      <c r="AO177" s="245"/>
    </row>
    <row r="178" spans="1:41" s="125" customFormat="1" ht="13.9" customHeight="1" outlineLevel="1" x14ac:dyDescent="0.2">
      <c r="A178" s="79"/>
      <c r="B178" s="79"/>
      <c r="C178" s="79"/>
      <c r="D178" s="79"/>
      <c r="E178" s="79"/>
      <c r="F178" s="79"/>
      <c r="G178" s="79"/>
      <c r="H178" s="79"/>
      <c r="I178" s="79"/>
      <c r="J178" s="220"/>
      <c r="K178" s="217"/>
      <c r="L178" s="136"/>
      <c r="M178" s="82"/>
      <c r="N178" s="83"/>
      <c r="O178" s="84"/>
      <c r="P178" s="85"/>
      <c r="Q178" s="246"/>
      <c r="R178" s="218"/>
      <c r="S178" s="218"/>
      <c r="T178" s="87"/>
      <c r="U178" s="84"/>
      <c r="V178" s="85"/>
      <c r="W178" s="218"/>
      <c r="X178" s="221"/>
      <c r="Y178" s="83"/>
      <c r="Z178" s="84"/>
      <c r="AA178" s="85"/>
      <c r="AB178" s="218"/>
      <c r="AC178" s="218"/>
      <c r="AD178" s="87"/>
      <c r="AE178" s="84"/>
      <c r="AF178" s="85"/>
      <c r="AG178" s="218"/>
      <c r="AH178" s="218"/>
      <c r="AI178" s="87"/>
      <c r="AJ178" s="84"/>
      <c r="AK178" s="85"/>
      <c r="AL178" s="218"/>
      <c r="AM178" s="218"/>
      <c r="AN178" s="102"/>
      <c r="AO178" s="183"/>
    </row>
    <row r="179" spans="1:41" ht="13.9" customHeight="1" outlineLevel="1" x14ac:dyDescent="0.2">
      <c r="A179" s="143"/>
      <c r="B179" s="143"/>
      <c r="C179" s="143"/>
      <c r="D179" s="143"/>
      <c r="E179" s="143"/>
      <c r="F179" s="143"/>
      <c r="G179" s="143"/>
      <c r="H179" s="143"/>
      <c r="I179" s="143"/>
      <c r="J179" s="67" t="s">
        <v>163</v>
      </c>
      <c r="K179" s="108"/>
      <c r="L179" s="140"/>
      <c r="M179" s="223"/>
      <c r="N179" s="224"/>
      <c r="O179" s="85"/>
      <c r="P179" s="85"/>
      <c r="Q179" s="85"/>
      <c r="R179" s="99"/>
      <c r="S179" s="100"/>
      <c r="T179" s="225"/>
      <c r="U179" s="85"/>
      <c r="V179" s="85"/>
      <c r="W179" s="86"/>
      <c r="X179" s="86"/>
      <c r="Y179" s="225"/>
      <c r="Z179" s="85"/>
      <c r="AA179" s="85"/>
      <c r="AB179" s="99"/>
      <c r="AC179" s="86"/>
      <c r="AD179" s="225"/>
      <c r="AE179" s="85"/>
      <c r="AF179" s="85"/>
      <c r="AG179" s="86"/>
      <c r="AH179" s="86"/>
      <c r="AI179" s="225"/>
      <c r="AJ179" s="85"/>
      <c r="AK179" s="85"/>
      <c r="AL179" s="86"/>
      <c r="AM179" s="86"/>
      <c r="AN179" s="102"/>
      <c r="AO179" s="43"/>
    </row>
    <row r="180" spans="1:41" ht="13.9" customHeight="1" outlineLevel="1" x14ac:dyDescent="0.2">
      <c r="A180" s="90" t="s">
        <v>95</v>
      </c>
      <c r="B180" s="91" t="str">
        <f t="shared" ref="B180:B181" si="141">IF(AB=0,"enter at top",AB)</f>
        <v>enter at top</v>
      </c>
      <c r="C180" s="91" t="str">
        <f t="shared" ref="C180:C181" si="142">IF(DEPT=0,"enter at top",DEPT)</f>
        <v>23520</v>
      </c>
      <c r="D180" s="209"/>
      <c r="E180" s="209"/>
      <c r="F180" s="91"/>
      <c r="G180" s="92"/>
      <c r="H180" s="92"/>
      <c r="I180" s="92"/>
      <c r="J180" s="93"/>
      <c r="K180" s="80"/>
      <c r="L180" s="142"/>
      <c r="M180" s="226"/>
      <c r="N180" s="227">
        <v>1</v>
      </c>
      <c r="O180" s="98"/>
      <c r="P180" s="98"/>
      <c r="Q180" s="98"/>
      <c r="R180" s="99">
        <f>Q180/$AA$4</f>
        <v>0</v>
      </c>
      <c r="S180" s="100">
        <f>ROUND(N180*O180*P180*R180,0)</f>
        <v>0</v>
      </c>
      <c r="T180" s="228">
        <v>1</v>
      </c>
      <c r="U180" s="98">
        <v>3</v>
      </c>
      <c r="V180" s="98">
        <v>3</v>
      </c>
      <c r="W180" s="86">
        <f>R180</f>
        <v>0</v>
      </c>
      <c r="X180" s="100">
        <f>ROUND(T180*U180*V180*W180,0)</f>
        <v>0</v>
      </c>
      <c r="Y180" s="228">
        <v>1</v>
      </c>
      <c r="Z180" s="98">
        <v>3</v>
      </c>
      <c r="AA180" s="98">
        <v>3</v>
      </c>
      <c r="AB180" s="99">
        <f t="shared" ref="AB180:AB181" si="143">W180</f>
        <v>0</v>
      </c>
      <c r="AC180" s="100">
        <f>ROUND(Y180*Z180*AA180*AB180,0)</f>
        <v>0</v>
      </c>
      <c r="AD180" s="228">
        <v>1</v>
      </c>
      <c r="AE180" s="98">
        <v>3</v>
      </c>
      <c r="AF180" s="98">
        <v>3</v>
      </c>
      <c r="AG180" s="99">
        <f>AB180</f>
        <v>0</v>
      </c>
      <c r="AH180" s="100">
        <f>ROUND(AD180*AE180*AF180*AG180,0)</f>
        <v>0</v>
      </c>
      <c r="AI180" s="228">
        <v>1</v>
      </c>
      <c r="AJ180" s="98">
        <v>3</v>
      </c>
      <c r="AK180" s="98">
        <v>3</v>
      </c>
      <c r="AL180" s="99">
        <f>AG180</f>
        <v>0</v>
      </c>
      <c r="AM180" s="100">
        <f>ROUND(AI180*AJ180*AK180*AL180,0)</f>
        <v>0</v>
      </c>
      <c r="AN180" s="102">
        <f t="shared" si="129"/>
        <v>0</v>
      </c>
      <c r="AO180" s="105"/>
    </row>
    <row r="181" spans="1:41" ht="13.5" customHeight="1" outlineLevel="1" x14ac:dyDescent="0.2">
      <c r="A181" s="90" t="s">
        <v>95</v>
      </c>
      <c r="B181" s="91" t="str">
        <f t="shared" si="141"/>
        <v>enter at top</v>
      </c>
      <c r="C181" s="91" t="str">
        <f t="shared" si="142"/>
        <v>23520</v>
      </c>
      <c r="D181" s="209"/>
      <c r="E181" s="209"/>
      <c r="F181" s="91"/>
      <c r="G181" s="92"/>
      <c r="H181" s="92"/>
      <c r="I181" s="92"/>
      <c r="J181" s="93"/>
      <c r="K181" s="80"/>
      <c r="L181" s="142"/>
      <c r="M181" s="226"/>
      <c r="N181" s="227">
        <v>1</v>
      </c>
      <c r="O181" s="98"/>
      <c r="P181" s="98"/>
      <c r="Q181" s="98"/>
      <c r="R181" s="99">
        <f t="shared" ref="R181" si="144">Q181/$AA$4</f>
        <v>0</v>
      </c>
      <c r="S181" s="100">
        <f t="shared" ref="S181" si="145">ROUND(N181*O181*P181*R181,0)</f>
        <v>0</v>
      </c>
      <c r="T181" s="228">
        <v>1</v>
      </c>
      <c r="U181" s="98">
        <v>2</v>
      </c>
      <c r="V181" s="98">
        <v>3</v>
      </c>
      <c r="W181" s="86">
        <f t="shared" ref="W181:W182" si="146">R181</f>
        <v>0</v>
      </c>
      <c r="X181" s="100">
        <f>ROUND(T181*U181*V181*W181,0)</f>
        <v>0</v>
      </c>
      <c r="Y181" s="228">
        <v>1</v>
      </c>
      <c r="Z181" s="98">
        <v>2</v>
      </c>
      <c r="AA181" s="98">
        <v>3</v>
      </c>
      <c r="AB181" s="99">
        <f t="shared" si="143"/>
        <v>0</v>
      </c>
      <c r="AC181" s="100">
        <f t="shared" ref="AC181" si="147">ROUND(Y181*Z181*AA181*AB181,0)</f>
        <v>0</v>
      </c>
      <c r="AD181" s="228">
        <v>1</v>
      </c>
      <c r="AE181" s="98">
        <v>2</v>
      </c>
      <c r="AF181" s="98">
        <v>3</v>
      </c>
      <c r="AG181" s="99">
        <f>AB181</f>
        <v>0</v>
      </c>
      <c r="AH181" s="100">
        <f t="shared" ref="AH181" si="148">ROUND(AD181*AE181*AF181*AG181,0)</f>
        <v>0</v>
      </c>
      <c r="AI181" s="228">
        <v>1</v>
      </c>
      <c r="AJ181" s="98">
        <v>2</v>
      </c>
      <c r="AK181" s="98">
        <v>3</v>
      </c>
      <c r="AL181" s="99">
        <f>AG181</f>
        <v>0</v>
      </c>
      <c r="AM181" s="100">
        <f t="shared" ref="AM181" si="149">ROUND(AI181*AJ181*AK181*AL181,0)</f>
        <v>0</v>
      </c>
      <c r="AN181" s="102">
        <f t="shared" si="129"/>
        <v>0</v>
      </c>
      <c r="AO181" s="105"/>
    </row>
    <row r="182" spans="1:41" ht="12" hidden="1" customHeight="1" outlineLevel="1" x14ac:dyDescent="0.2">
      <c r="A182" s="90" t="s">
        <v>103</v>
      </c>
      <c r="B182" s="91" t="str">
        <f t="shared" ref="B182:B183" si="150">IF(AB=0,"enter at top",AB)</f>
        <v>enter at top</v>
      </c>
      <c r="C182" s="91" t="str">
        <f t="shared" ref="C182:C183" si="151">IF(DEPT=0,"enter at top",DEPT)</f>
        <v>23520</v>
      </c>
      <c r="D182" s="209"/>
      <c r="E182" s="209"/>
      <c r="F182" s="91"/>
      <c r="G182" s="92"/>
      <c r="H182" s="92"/>
      <c r="I182" s="92"/>
      <c r="J182" s="93"/>
      <c r="K182" s="80" t="s">
        <v>104</v>
      </c>
      <c r="L182" s="142"/>
      <c r="M182" s="226"/>
      <c r="N182" s="227"/>
      <c r="O182" s="98"/>
      <c r="P182" s="98"/>
      <c r="Q182" s="98"/>
      <c r="R182" s="99"/>
      <c r="S182" s="100">
        <f>ROUND(N182*O182*P182*R182,0)</f>
        <v>0</v>
      </c>
      <c r="T182" s="228"/>
      <c r="U182" s="98"/>
      <c r="V182" s="98"/>
      <c r="W182" s="99">
        <f t="shared" si="146"/>
        <v>0</v>
      </c>
      <c r="X182" s="100">
        <f>ROUND(T182*U182*V182*W182,0)</f>
        <v>0</v>
      </c>
      <c r="Y182" s="228"/>
      <c r="Z182" s="98"/>
      <c r="AA182" s="98"/>
      <c r="AB182" s="99"/>
      <c r="AC182" s="100">
        <f>ROUND(Y182*Z182*AA182*AB182,0)</f>
        <v>0</v>
      </c>
      <c r="AD182" s="228"/>
      <c r="AE182" s="98"/>
      <c r="AF182" s="98"/>
      <c r="AG182" s="99"/>
      <c r="AH182" s="100">
        <f>ROUND(AD182*AE182*AF182*AG182,0)</f>
        <v>0</v>
      </c>
      <c r="AI182" s="228"/>
      <c r="AJ182" s="98"/>
      <c r="AK182" s="98"/>
      <c r="AL182" s="99"/>
      <c r="AM182" s="100">
        <f>ROUND(AI182*AJ182*AK182*AL182,0)</f>
        <v>0</v>
      </c>
      <c r="AN182" s="102">
        <f t="shared" si="129"/>
        <v>0</v>
      </c>
      <c r="AO182" s="105"/>
    </row>
    <row r="183" spans="1:41" ht="13.9" hidden="1" customHeight="1" outlineLevel="1" x14ac:dyDescent="0.2">
      <c r="A183" s="90" t="s">
        <v>103</v>
      </c>
      <c r="B183" s="91" t="str">
        <f t="shared" si="150"/>
        <v>enter at top</v>
      </c>
      <c r="C183" s="91" t="str">
        <f t="shared" si="151"/>
        <v>23520</v>
      </c>
      <c r="D183" s="209"/>
      <c r="E183" s="209"/>
      <c r="F183" s="91"/>
      <c r="G183" s="92"/>
      <c r="H183" s="92"/>
      <c r="I183" s="92"/>
      <c r="J183" s="93"/>
      <c r="K183" s="80" t="s">
        <v>105</v>
      </c>
      <c r="L183" s="142"/>
      <c r="M183" s="226"/>
      <c r="N183" s="227"/>
      <c r="O183" s="98"/>
      <c r="P183" s="98"/>
      <c r="Q183" s="98"/>
      <c r="R183" s="99"/>
      <c r="S183" s="100">
        <f>ROUND(N183*O183*P183*R183,0)</f>
        <v>0</v>
      </c>
      <c r="T183" s="228"/>
      <c r="U183" s="98"/>
      <c r="V183" s="98"/>
      <c r="W183" s="99"/>
      <c r="X183" s="100">
        <f>ROUND(T183*U183*V183*W183,0)</f>
        <v>0</v>
      </c>
      <c r="Y183" s="228"/>
      <c r="Z183" s="98"/>
      <c r="AA183" s="98"/>
      <c r="AB183" s="99"/>
      <c r="AC183" s="100">
        <f>ROUND(Y183*Z183*AA183*AB183,0)</f>
        <v>0</v>
      </c>
      <c r="AD183" s="228"/>
      <c r="AE183" s="98"/>
      <c r="AF183" s="98"/>
      <c r="AG183" s="99"/>
      <c r="AH183" s="100">
        <f>ROUND(AD183*AE183*AF183*AG183,0)</f>
        <v>0</v>
      </c>
      <c r="AI183" s="228"/>
      <c r="AJ183" s="98"/>
      <c r="AK183" s="98"/>
      <c r="AL183" s="99"/>
      <c r="AM183" s="100">
        <f>ROUND(AI183*AJ183*AK183*AL183,0)</f>
        <v>0</v>
      </c>
      <c r="AN183" s="102">
        <f t="shared" si="129"/>
        <v>0</v>
      </c>
      <c r="AO183" s="105"/>
    </row>
    <row r="184" spans="1:41" ht="13.9" customHeight="1" outlineLevel="1" x14ac:dyDescent="0.2">
      <c r="A184" s="143"/>
      <c r="B184" s="143"/>
      <c r="C184" s="143"/>
      <c r="D184" s="143"/>
      <c r="E184" s="143"/>
      <c r="F184" s="143"/>
      <c r="G184" s="143"/>
      <c r="H184" s="143"/>
      <c r="I184" s="143"/>
      <c r="J184" s="149"/>
      <c r="K184" s="80"/>
      <c r="L184" s="247"/>
      <c r="M184" s="226"/>
      <c r="N184" s="227"/>
      <c r="O184" s="98"/>
      <c r="P184" s="85"/>
      <c r="Q184" s="85"/>
      <c r="R184" s="86"/>
      <c r="S184" s="86"/>
      <c r="T184" s="225"/>
      <c r="U184" s="98"/>
      <c r="V184" s="85"/>
      <c r="W184" s="86"/>
      <c r="X184" s="86"/>
      <c r="Y184" s="225"/>
      <c r="Z184" s="85"/>
      <c r="AA184" s="85"/>
      <c r="AB184" s="86"/>
      <c r="AC184" s="86"/>
      <c r="AD184" s="225"/>
      <c r="AE184" s="85"/>
      <c r="AF184" s="85"/>
      <c r="AG184" s="86"/>
      <c r="AH184" s="86"/>
      <c r="AI184" s="225"/>
      <c r="AJ184" s="85"/>
      <c r="AK184" s="85"/>
      <c r="AL184" s="86"/>
      <c r="AM184" s="86"/>
      <c r="AN184" s="248"/>
      <c r="AO184" s="43"/>
    </row>
    <row r="185" spans="1:41" s="125" customFormat="1" ht="13.9" customHeight="1" outlineLevel="1" x14ac:dyDescent="0.2">
      <c r="A185" s="112"/>
      <c r="B185" s="112"/>
      <c r="C185" s="112"/>
      <c r="D185" s="112"/>
      <c r="E185" s="112"/>
      <c r="F185" s="112"/>
      <c r="G185" s="112"/>
      <c r="H185" s="112"/>
      <c r="I185" s="112"/>
      <c r="J185" s="113" t="s">
        <v>106</v>
      </c>
      <c r="K185" s="114"/>
      <c r="L185" s="115"/>
      <c r="M185" s="116"/>
      <c r="N185" s="117"/>
      <c r="O185" s="118"/>
      <c r="P185" s="119"/>
      <c r="Q185" s="119"/>
      <c r="R185" s="120"/>
      <c r="S185" s="121">
        <f>SUM(S166:S184)</f>
        <v>30</v>
      </c>
      <c r="T185" s="122"/>
      <c r="U185" s="118"/>
      <c r="V185" s="119"/>
      <c r="W185" s="120"/>
      <c r="X185" s="121">
        <f>SUM(X167:X184)</f>
        <v>9</v>
      </c>
      <c r="Y185" s="122"/>
      <c r="Z185" s="118"/>
      <c r="AA185" s="119"/>
      <c r="AB185" s="120"/>
      <c r="AC185" s="121">
        <f>SUM(AC167:AC184)</f>
        <v>9</v>
      </c>
      <c r="AD185" s="122"/>
      <c r="AE185" s="118"/>
      <c r="AF185" s="119"/>
      <c r="AG185" s="120"/>
      <c r="AH185" s="121">
        <f>SUM(AH163:AH184)</f>
        <v>9</v>
      </c>
      <c r="AI185" s="122"/>
      <c r="AJ185" s="118"/>
      <c r="AK185" s="119"/>
      <c r="AL185" s="120"/>
      <c r="AM185" s="121">
        <f>SUM(AM163:AM184)</f>
        <v>0</v>
      </c>
      <c r="AN185" s="123">
        <f>SUM(AN163:AN184)</f>
        <v>57</v>
      </c>
      <c r="AO185" s="124" t="str">
        <f>IF(SUM(S185,X185,AC185,AH185,AM185)=AN185,"Ties", "Doesn't Foot")</f>
        <v>Ties</v>
      </c>
    </row>
    <row r="186" spans="1:41" ht="13.9" customHeight="1" outlineLevel="1" x14ac:dyDescent="0.2">
      <c r="A186" s="143"/>
      <c r="B186" s="143"/>
      <c r="C186" s="143"/>
      <c r="D186" s="143"/>
      <c r="E186" s="143"/>
      <c r="F186" s="143"/>
      <c r="G186" s="143"/>
      <c r="H186" s="143"/>
      <c r="I186" s="143"/>
      <c r="J186" s="149"/>
      <c r="K186" s="80"/>
      <c r="L186" s="150"/>
      <c r="M186" s="151"/>
      <c r="N186" s="97"/>
      <c r="O186" s="98"/>
      <c r="P186" s="98"/>
      <c r="Q186" s="98"/>
      <c r="R186" s="211"/>
      <c r="S186" s="249"/>
      <c r="T186" s="101"/>
      <c r="U186" s="98"/>
      <c r="V186" s="98"/>
      <c r="W186" s="211"/>
      <c r="X186" s="249"/>
      <c r="Y186" s="101"/>
      <c r="Z186" s="98"/>
      <c r="AA186" s="98"/>
      <c r="AB186" s="211"/>
      <c r="AC186" s="249"/>
      <c r="AD186" s="101"/>
      <c r="AE186" s="98"/>
      <c r="AF186" s="98"/>
      <c r="AG186" s="211"/>
      <c r="AH186" s="249"/>
      <c r="AI186" s="101"/>
      <c r="AJ186" s="98"/>
      <c r="AK186" s="98"/>
      <c r="AL186" s="211"/>
      <c r="AM186" s="249"/>
      <c r="AN186" s="250"/>
      <c r="AO186" s="148"/>
    </row>
    <row r="187" spans="1:41" s="125" customFormat="1" ht="13.9" hidden="1" customHeight="1" outlineLevel="1" x14ac:dyDescent="0.2">
      <c r="A187" s="79"/>
      <c r="B187" s="79"/>
      <c r="C187" s="79"/>
      <c r="D187" s="79"/>
      <c r="E187" s="79"/>
      <c r="F187" s="79"/>
      <c r="G187" s="79"/>
      <c r="H187" s="79"/>
      <c r="I187" s="79"/>
      <c r="J187" s="67" t="s">
        <v>107</v>
      </c>
      <c r="K187" s="68"/>
      <c r="L187" s="251"/>
      <c r="M187" s="252"/>
      <c r="N187" s="224"/>
      <c r="O187" s="84"/>
      <c r="P187" s="85"/>
      <c r="Q187" s="85"/>
      <c r="R187" s="218"/>
      <c r="S187" s="218"/>
      <c r="T187" s="225"/>
      <c r="U187" s="84"/>
      <c r="V187" s="85"/>
      <c r="W187" s="218"/>
      <c r="X187" s="218"/>
      <c r="Y187" s="225"/>
      <c r="Z187" s="84"/>
      <c r="AA187" s="85"/>
      <c r="AB187" s="218"/>
      <c r="AC187" s="218"/>
      <c r="AD187" s="225"/>
      <c r="AE187" s="84"/>
      <c r="AF187" s="85"/>
      <c r="AG187" s="218"/>
      <c r="AH187" s="218"/>
      <c r="AI187" s="225"/>
      <c r="AJ187" s="84"/>
      <c r="AK187" s="85"/>
      <c r="AL187" s="218"/>
      <c r="AM187" s="218"/>
      <c r="AN187" s="248"/>
      <c r="AO187" s="148"/>
    </row>
    <row r="188" spans="1:41" s="125" customFormat="1" ht="13.9" hidden="1" customHeight="1" outlineLevel="1" x14ac:dyDescent="0.2">
      <c r="A188" s="79"/>
      <c r="B188" s="79"/>
      <c r="C188" s="79"/>
      <c r="D188" s="79"/>
      <c r="E188" s="79"/>
      <c r="F188" s="79"/>
      <c r="G188" s="79"/>
      <c r="H188" s="79"/>
      <c r="I188" s="79"/>
      <c r="J188" s="67"/>
      <c r="K188" s="68"/>
      <c r="L188" s="251"/>
      <c r="M188" s="252"/>
      <c r="N188" s="224"/>
      <c r="O188" s="84"/>
      <c r="P188" s="85"/>
      <c r="Q188" s="85"/>
      <c r="R188" s="218"/>
      <c r="S188" s="218"/>
      <c r="T188" s="225"/>
      <c r="U188" s="84"/>
      <c r="V188" s="85"/>
      <c r="W188" s="218"/>
      <c r="X188" s="218"/>
      <c r="Y188" s="225"/>
      <c r="Z188" s="84"/>
      <c r="AA188" s="85"/>
      <c r="AB188" s="218"/>
      <c r="AC188" s="218"/>
      <c r="AD188" s="225"/>
      <c r="AE188" s="84"/>
      <c r="AF188" s="85"/>
      <c r="AG188" s="218"/>
      <c r="AH188" s="218"/>
      <c r="AI188" s="225"/>
      <c r="AJ188" s="84"/>
      <c r="AK188" s="85"/>
      <c r="AL188" s="218"/>
      <c r="AM188" s="218"/>
      <c r="AN188" s="248"/>
      <c r="AO188" s="148"/>
    </row>
    <row r="189" spans="1:41" s="208" customFormat="1" ht="13.9" hidden="1" customHeight="1" outlineLevel="1" x14ac:dyDescent="0.2">
      <c r="A189" s="79"/>
      <c r="B189" s="79"/>
      <c r="C189" s="79"/>
      <c r="D189" s="79"/>
      <c r="E189" s="79"/>
      <c r="F189" s="79"/>
      <c r="G189" s="79"/>
      <c r="H189" s="79"/>
      <c r="I189" s="79"/>
      <c r="J189" s="67" t="s">
        <v>108</v>
      </c>
      <c r="K189" s="222"/>
      <c r="L189" s="81"/>
      <c r="M189" s="253"/>
      <c r="N189" s="224"/>
      <c r="O189" s="84"/>
      <c r="P189" s="85"/>
      <c r="Q189" s="85"/>
      <c r="R189" s="218"/>
      <c r="S189" s="218"/>
      <c r="T189" s="254"/>
      <c r="U189" s="84"/>
      <c r="V189" s="85"/>
      <c r="W189" s="218"/>
      <c r="X189" s="218"/>
      <c r="Y189" s="225"/>
      <c r="Z189" s="84"/>
      <c r="AA189" s="85"/>
      <c r="AB189" s="218"/>
      <c r="AC189" s="218"/>
      <c r="AD189" s="225"/>
      <c r="AE189" s="84"/>
      <c r="AF189" s="85"/>
      <c r="AG189" s="218"/>
      <c r="AH189" s="218"/>
      <c r="AI189" s="225"/>
      <c r="AJ189" s="84"/>
      <c r="AK189" s="85"/>
      <c r="AL189" s="218"/>
      <c r="AM189" s="218"/>
      <c r="AN189" s="248"/>
      <c r="AO189" s="148"/>
    </row>
    <row r="190" spans="1:41" ht="13.9" hidden="1" customHeight="1" outlineLevel="1" x14ac:dyDescent="0.2">
      <c r="A190" s="90">
        <v>8000</v>
      </c>
      <c r="B190" s="91" t="str">
        <f t="shared" ref="B190" si="152">IF(AB=0,"enter at top",AB)</f>
        <v>enter at top</v>
      </c>
      <c r="C190" s="91" t="str">
        <f t="shared" ref="C190" si="153">IF(DEPT=0,"enter at top",DEPT)</f>
        <v>23520</v>
      </c>
      <c r="D190" s="209"/>
      <c r="E190" s="91" t="str">
        <f t="shared" ref="E190" si="154">CONCATENATE(AB,"L000")</f>
        <v>L000</v>
      </c>
      <c r="F190" s="91"/>
      <c r="G190" s="92"/>
      <c r="H190" s="92"/>
      <c r="I190" s="92"/>
      <c r="J190" s="93"/>
      <c r="K190" s="80" t="s">
        <v>108</v>
      </c>
      <c r="L190" s="140"/>
      <c r="M190" s="226"/>
      <c r="N190" s="227"/>
      <c r="O190" s="98"/>
      <c r="P190" s="98"/>
      <c r="Q190" s="98"/>
      <c r="R190" s="99"/>
      <c r="S190" s="100">
        <f>ROUND(N190*O190*P190*R190,0)</f>
        <v>0</v>
      </c>
      <c r="T190" s="228"/>
      <c r="U190" s="98"/>
      <c r="V190" s="98"/>
      <c r="W190" s="99"/>
      <c r="X190" s="100">
        <f>ROUND(T190*U190*V190*W190,0)</f>
        <v>0</v>
      </c>
      <c r="Y190" s="228"/>
      <c r="Z190" s="98"/>
      <c r="AA190" s="98"/>
      <c r="AB190" s="99"/>
      <c r="AC190" s="100">
        <f>ROUND(Y190*Z190*AA190*AB190,0)</f>
        <v>0</v>
      </c>
      <c r="AD190" s="228"/>
      <c r="AE190" s="98"/>
      <c r="AF190" s="98"/>
      <c r="AG190" s="99"/>
      <c r="AH190" s="100">
        <f>ROUND(AD190*AE190*AF190*AG190,0)</f>
        <v>0</v>
      </c>
      <c r="AI190" s="228"/>
      <c r="AJ190" s="98"/>
      <c r="AK190" s="98"/>
      <c r="AL190" s="99"/>
      <c r="AM190" s="100">
        <f>ROUND(AI190*AJ190*AK190*AL190,0)</f>
        <v>0</v>
      </c>
      <c r="AN190" s="102">
        <f>S190+X190+AH190+AM190+AC190</f>
        <v>0</v>
      </c>
      <c r="AO190" s="43"/>
    </row>
    <row r="191" spans="1:41" s="125" customFormat="1" ht="13.9" hidden="1" customHeight="1" outlineLevel="1" x14ac:dyDescent="0.2">
      <c r="A191" s="79"/>
      <c r="B191" s="79"/>
      <c r="C191" s="79"/>
      <c r="D191" s="79"/>
      <c r="E191" s="79"/>
      <c r="F191" s="79"/>
      <c r="G191" s="79"/>
      <c r="H191" s="79"/>
      <c r="I191" s="79"/>
      <c r="J191" s="220"/>
      <c r="K191" s="217"/>
      <c r="L191" s="136"/>
      <c r="M191" s="82"/>
      <c r="N191" s="83"/>
      <c r="O191" s="84"/>
      <c r="P191" s="85"/>
      <c r="Q191" s="85"/>
      <c r="R191" s="218"/>
      <c r="S191" s="218"/>
      <c r="T191" s="87"/>
      <c r="U191" s="84"/>
      <c r="V191" s="85"/>
      <c r="W191" s="218"/>
      <c r="X191" s="218"/>
      <c r="Y191" s="87"/>
      <c r="Z191" s="84"/>
      <c r="AA191" s="85"/>
      <c r="AB191" s="218"/>
      <c r="AC191" s="218"/>
      <c r="AD191" s="87"/>
      <c r="AE191" s="84"/>
      <c r="AF191" s="85"/>
      <c r="AG191" s="218"/>
      <c r="AH191" s="218"/>
      <c r="AI191" s="87"/>
      <c r="AJ191" s="84"/>
      <c r="AK191" s="85"/>
      <c r="AL191" s="218"/>
      <c r="AM191" s="218"/>
      <c r="AN191" s="219"/>
      <c r="AO191" s="183"/>
    </row>
    <row r="192" spans="1:41" s="125" customFormat="1" ht="13.9" hidden="1" customHeight="1" outlineLevel="1" x14ac:dyDescent="0.2">
      <c r="A192" s="79"/>
      <c r="B192" s="79"/>
      <c r="C192" s="79"/>
      <c r="D192" s="79"/>
      <c r="E192" s="79"/>
      <c r="F192" s="79"/>
      <c r="G192" s="79"/>
      <c r="H192" s="79"/>
      <c r="I192" s="79"/>
      <c r="J192" s="255" t="s">
        <v>109</v>
      </c>
      <c r="K192" s="94"/>
      <c r="L192" s="256"/>
      <c r="M192" s="82"/>
      <c r="N192" s="83"/>
      <c r="O192" s="84"/>
      <c r="P192" s="85"/>
      <c r="Q192" s="85"/>
      <c r="R192" s="218"/>
      <c r="S192" s="218"/>
      <c r="T192" s="87"/>
      <c r="U192" s="84"/>
      <c r="V192" s="85"/>
      <c r="W192" s="218"/>
      <c r="X192" s="218"/>
      <c r="Y192" s="87"/>
      <c r="Z192" s="84"/>
      <c r="AA192" s="85"/>
      <c r="AB192" s="218"/>
      <c r="AC192" s="218"/>
      <c r="AD192" s="87"/>
      <c r="AE192" s="84"/>
      <c r="AF192" s="85"/>
      <c r="AG192" s="218"/>
      <c r="AH192" s="218"/>
      <c r="AI192" s="87"/>
      <c r="AJ192" s="84"/>
      <c r="AK192" s="85"/>
      <c r="AL192" s="218"/>
      <c r="AM192" s="218"/>
      <c r="AN192" s="219"/>
      <c r="AO192" s="183"/>
    </row>
    <row r="193" spans="1:41" ht="13.9" hidden="1" customHeight="1" outlineLevel="1" x14ac:dyDescent="0.2">
      <c r="A193" s="90">
        <v>6218</v>
      </c>
      <c r="B193" s="91" t="str">
        <f t="shared" ref="B193" si="155">IF(AB=0,"enter at top",AB)</f>
        <v>enter at top</v>
      </c>
      <c r="C193" s="91" t="str">
        <f t="shared" ref="C193" si="156">IF(DEPT=0,"enter at top",DEPT)</f>
        <v>23520</v>
      </c>
      <c r="D193" s="209"/>
      <c r="E193" s="91" t="str">
        <f t="shared" ref="E193" si="157">CONCATENATE(AB,"L000")</f>
        <v>L000</v>
      </c>
      <c r="F193" s="91"/>
      <c r="G193" s="92"/>
      <c r="H193" s="92"/>
      <c r="I193" s="92"/>
      <c r="J193" s="93"/>
      <c r="K193" s="80" t="s">
        <v>110</v>
      </c>
      <c r="L193" s="140"/>
      <c r="M193" s="96"/>
      <c r="N193" s="97"/>
      <c r="O193" s="98"/>
      <c r="P193" s="109"/>
      <c r="Q193" s="109"/>
      <c r="R193" s="99"/>
      <c r="S193" s="100">
        <f>ROUND(N193*O193*P193*R193,0)</f>
        <v>0</v>
      </c>
      <c r="T193" s="101"/>
      <c r="U193" s="98"/>
      <c r="V193" s="109"/>
      <c r="W193" s="99"/>
      <c r="X193" s="100">
        <f>ROUND(T193*U193*V193*W193,0)</f>
        <v>0</v>
      </c>
      <c r="Y193" s="101"/>
      <c r="Z193" s="98"/>
      <c r="AA193" s="109"/>
      <c r="AB193" s="99"/>
      <c r="AC193" s="100">
        <f>ROUND(Y193*Z193*AA193*AB193,0)</f>
        <v>0</v>
      </c>
      <c r="AD193" s="101"/>
      <c r="AE193" s="98"/>
      <c r="AF193" s="109"/>
      <c r="AG193" s="99"/>
      <c r="AH193" s="100">
        <f>ROUND(AD193*AE193*AF193*AG193,0)</f>
        <v>0</v>
      </c>
      <c r="AI193" s="101"/>
      <c r="AJ193" s="98"/>
      <c r="AK193" s="109"/>
      <c r="AL193" s="99"/>
      <c r="AM193" s="100">
        <f>ROUND(AI193*AJ193*AK193*AL193,0)</f>
        <v>0</v>
      </c>
      <c r="AN193" s="102">
        <f>S193+X193+AC193+AH193+AM193</f>
        <v>0</v>
      </c>
      <c r="AO193" s="105"/>
    </row>
    <row r="194" spans="1:41" s="125" customFormat="1" ht="13.9" hidden="1" customHeight="1" outlineLevel="1" x14ac:dyDescent="0.2">
      <c r="A194" s="79"/>
      <c r="B194" s="79"/>
      <c r="C194" s="79"/>
      <c r="D194" s="79"/>
      <c r="E194" s="79"/>
      <c r="F194" s="79"/>
      <c r="G194" s="79"/>
      <c r="H194" s="79"/>
      <c r="I194" s="79"/>
      <c r="J194" s="220"/>
      <c r="K194" s="217"/>
      <c r="L194" s="136"/>
      <c r="M194" s="82"/>
      <c r="N194" s="83"/>
      <c r="O194" s="84"/>
      <c r="P194" s="85"/>
      <c r="Q194" s="85"/>
      <c r="R194" s="218"/>
      <c r="S194" s="218"/>
      <c r="T194" s="87"/>
      <c r="U194" s="84"/>
      <c r="V194" s="85"/>
      <c r="W194" s="218"/>
      <c r="X194" s="218"/>
      <c r="Y194" s="87"/>
      <c r="Z194" s="84"/>
      <c r="AA194" s="85"/>
      <c r="AB194" s="218"/>
      <c r="AC194" s="218"/>
      <c r="AD194" s="87"/>
      <c r="AE194" s="84"/>
      <c r="AF194" s="85"/>
      <c r="AG194" s="218"/>
      <c r="AH194" s="218"/>
      <c r="AI194" s="87"/>
      <c r="AJ194" s="84"/>
      <c r="AK194" s="85"/>
      <c r="AL194" s="218"/>
      <c r="AM194" s="218"/>
      <c r="AN194" s="219"/>
      <c r="AO194" s="183"/>
    </row>
    <row r="195" spans="1:41" s="125" customFormat="1" ht="13.9" hidden="1" customHeight="1" outlineLevel="1" x14ac:dyDescent="0.2">
      <c r="A195" s="79"/>
      <c r="B195" s="79"/>
      <c r="C195" s="79"/>
      <c r="D195" s="79"/>
      <c r="E195" s="79"/>
      <c r="F195" s="79"/>
      <c r="G195" s="79"/>
      <c r="H195" s="79"/>
      <c r="I195" s="79"/>
      <c r="J195" s="67" t="s">
        <v>111</v>
      </c>
      <c r="K195" s="94"/>
      <c r="L195" s="81"/>
      <c r="M195" s="252"/>
      <c r="N195" s="224"/>
      <c r="O195" s="84"/>
      <c r="P195" s="85"/>
      <c r="Q195" s="85"/>
      <c r="R195" s="218"/>
      <c r="S195" s="218"/>
      <c r="T195" s="225"/>
      <c r="U195" s="84"/>
      <c r="V195" s="85"/>
      <c r="W195" s="218"/>
      <c r="X195" s="218"/>
      <c r="Y195" s="225"/>
      <c r="Z195" s="84"/>
      <c r="AA195" s="85"/>
      <c r="AB195" s="218"/>
      <c r="AC195" s="218"/>
      <c r="AD195" s="225"/>
      <c r="AE195" s="84"/>
      <c r="AF195" s="85"/>
      <c r="AG195" s="218"/>
      <c r="AH195" s="218"/>
      <c r="AI195" s="225"/>
      <c r="AJ195" s="84"/>
      <c r="AK195" s="85"/>
      <c r="AL195" s="218"/>
      <c r="AM195" s="218"/>
      <c r="AN195" s="248"/>
      <c r="AO195" s="148"/>
    </row>
    <row r="196" spans="1:41" ht="13.9" hidden="1" customHeight="1" outlineLevel="1" x14ac:dyDescent="0.2">
      <c r="A196" s="143"/>
      <c r="B196" s="143"/>
      <c r="C196" s="143"/>
      <c r="D196" s="143"/>
      <c r="E196" s="143"/>
      <c r="F196" s="143"/>
      <c r="G196" s="143"/>
      <c r="H196" s="143"/>
      <c r="I196" s="143"/>
      <c r="J196" s="93"/>
      <c r="K196" s="257" t="s">
        <v>110</v>
      </c>
      <c r="L196" s="140"/>
      <c r="M196" s="226"/>
      <c r="N196" s="227"/>
      <c r="O196" s="98"/>
      <c r="P196" s="85"/>
      <c r="Q196" s="85"/>
      <c r="R196" s="86"/>
      <c r="S196" s="86"/>
      <c r="T196" s="225"/>
      <c r="U196" s="98"/>
      <c r="V196" s="85"/>
      <c r="W196" s="86"/>
      <c r="X196" s="86"/>
      <c r="Y196" s="225"/>
      <c r="Z196" s="85"/>
      <c r="AA196" s="85"/>
      <c r="AB196" s="86"/>
      <c r="AC196" s="86"/>
      <c r="AD196" s="225"/>
      <c r="AE196" s="85"/>
      <c r="AF196" s="85"/>
      <c r="AG196" s="86"/>
      <c r="AH196" s="86"/>
      <c r="AI196" s="225"/>
      <c r="AJ196" s="85"/>
      <c r="AK196" s="85"/>
      <c r="AL196" s="86"/>
      <c r="AM196" s="86"/>
      <c r="AN196" s="248"/>
      <c r="AO196" s="43"/>
    </row>
    <row r="197" spans="1:41" ht="13.9" hidden="1" customHeight="1" outlineLevel="1" x14ac:dyDescent="0.2">
      <c r="A197" s="90">
        <v>6218</v>
      </c>
      <c r="B197" s="91" t="str">
        <f t="shared" ref="B197:B199" si="158">IF(AB=0,"enter at top",AB)</f>
        <v>enter at top</v>
      </c>
      <c r="C197" s="91" t="str">
        <f t="shared" ref="C197:C199" si="159">IF(DEPT=0,"enter at top",DEPT)</f>
        <v>23520</v>
      </c>
      <c r="D197" s="209"/>
      <c r="E197" s="91" t="str">
        <f t="shared" ref="E197:E199" si="160">CONCATENATE(AB,"L000")</f>
        <v>L000</v>
      </c>
      <c r="F197" s="91"/>
      <c r="G197" s="92"/>
      <c r="H197" s="92"/>
      <c r="I197" s="92"/>
      <c r="J197" s="93"/>
      <c r="K197" s="80" t="s">
        <v>112</v>
      </c>
      <c r="L197" s="142"/>
      <c r="M197" s="226"/>
      <c r="N197" s="227"/>
      <c r="O197" s="98"/>
      <c r="P197" s="98"/>
      <c r="Q197" s="98"/>
      <c r="R197" s="99"/>
      <c r="S197" s="100">
        <f>ROUND(N197*O197*P197*R197,0)</f>
        <v>0</v>
      </c>
      <c r="T197" s="228"/>
      <c r="U197" s="98"/>
      <c r="V197" s="98"/>
      <c r="W197" s="99"/>
      <c r="X197" s="100">
        <f t="shared" ref="X197:X203" si="161">ROUND(T197*U197*V197*W197,0)</f>
        <v>0</v>
      </c>
      <c r="Y197" s="228"/>
      <c r="Z197" s="98"/>
      <c r="AA197" s="98"/>
      <c r="AB197" s="99"/>
      <c r="AC197" s="100">
        <f t="shared" ref="AC197:AC203" si="162">ROUND(Y197*Z197*AA197*AB197,0)</f>
        <v>0</v>
      </c>
      <c r="AD197" s="228"/>
      <c r="AE197" s="98"/>
      <c r="AF197" s="98"/>
      <c r="AG197" s="99"/>
      <c r="AH197" s="100">
        <f t="shared" ref="AH197:AH203" si="163">ROUND(AD197*AE197*AF197*AG197,0)</f>
        <v>0</v>
      </c>
      <c r="AI197" s="228"/>
      <c r="AJ197" s="98"/>
      <c r="AK197" s="98"/>
      <c r="AL197" s="99"/>
      <c r="AM197" s="100">
        <f t="shared" ref="AM197:AM203" si="164">ROUND(AI197*AJ197*AK197*AL197,0)</f>
        <v>0</v>
      </c>
      <c r="AN197" s="102">
        <f>S197+X197+AH197+AM197+AC197</f>
        <v>0</v>
      </c>
      <c r="AO197" s="105"/>
    </row>
    <row r="198" spans="1:41" ht="13.9" hidden="1" customHeight="1" outlineLevel="1" x14ac:dyDescent="0.2">
      <c r="A198" s="90">
        <v>6218</v>
      </c>
      <c r="B198" s="91" t="str">
        <f t="shared" si="158"/>
        <v>enter at top</v>
      </c>
      <c r="C198" s="91" t="str">
        <f t="shared" si="159"/>
        <v>23520</v>
      </c>
      <c r="D198" s="209"/>
      <c r="E198" s="91" t="str">
        <f t="shared" si="160"/>
        <v>L000</v>
      </c>
      <c r="F198" s="91"/>
      <c r="G198" s="92"/>
      <c r="H198" s="92"/>
      <c r="I198" s="92"/>
      <c r="J198" s="93"/>
      <c r="K198" s="80" t="s">
        <v>112</v>
      </c>
      <c r="L198" s="142"/>
      <c r="M198" s="226"/>
      <c r="N198" s="227"/>
      <c r="O198" s="98"/>
      <c r="P198" s="98"/>
      <c r="Q198" s="98"/>
      <c r="R198" s="99"/>
      <c r="S198" s="100">
        <f>ROUND(N198*O198*P198*R198,0)</f>
        <v>0</v>
      </c>
      <c r="T198" s="228"/>
      <c r="U198" s="98"/>
      <c r="V198" s="98"/>
      <c r="W198" s="99"/>
      <c r="X198" s="100">
        <f t="shared" si="161"/>
        <v>0</v>
      </c>
      <c r="Y198" s="228"/>
      <c r="Z198" s="98"/>
      <c r="AA198" s="98"/>
      <c r="AB198" s="99"/>
      <c r="AC198" s="100">
        <f t="shared" si="162"/>
        <v>0</v>
      </c>
      <c r="AD198" s="228"/>
      <c r="AE198" s="98"/>
      <c r="AF198" s="98"/>
      <c r="AG198" s="99"/>
      <c r="AH198" s="100">
        <f t="shared" si="163"/>
        <v>0</v>
      </c>
      <c r="AI198" s="228"/>
      <c r="AJ198" s="98"/>
      <c r="AK198" s="98"/>
      <c r="AL198" s="99"/>
      <c r="AM198" s="100">
        <f t="shared" si="164"/>
        <v>0</v>
      </c>
      <c r="AN198" s="102">
        <f>S198+X198+AH198+AM198+AC198</f>
        <v>0</v>
      </c>
      <c r="AO198" s="105"/>
    </row>
    <row r="199" spans="1:41" ht="13.9" hidden="1" customHeight="1" outlineLevel="1" x14ac:dyDescent="0.2">
      <c r="A199" s="90">
        <v>6218</v>
      </c>
      <c r="B199" s="91" t="str">
        <f t="shared" si="158"/>
        <v>enter at top</v>
      </c>
      <c r="C199" s="91" t="str">
        <f t="shared" si="159"/>
        <v>23520</v>
      </c>
      <c r="D199" s="209"/>
      <c r="E199" s="91" t="str">
        <f t="shared" si="160"/>
        <v>L000</v>
      </c>
      <c r="F199" s="91"/>
      <c r="G199" s="92"/>
      <c r="H199" s="92"/>
      <c r="I199" s="92"/>
      <c r="J199" s="93"/>
      <c r="K199" s="80" t="s">
        <v>113</v>
      </c>
      <c r="L199" s="142"/>
      <c r="M199" s="226"/>
      <c r="N199" s="227"/>
      <c r="O199" s="98"/>
      <c r="P199" s="98"/>
      <c r="Q199" s="98"/>
      <c r="R199" s="99"/>
      <c r="S199" s="100">
        <f>ROUND(N199*O199*P199*R199,0)</f>
        <v>0</v>
      </c>
      <c r="T199" s="228"/>
      <c r="U199" s="98"/>
      <c r="V199" s="98"/>
      <c r="W199" s="99"/>
      <c r="X199" s="100">
        <f t="shared" si="161"/>
        <v>0</v>
      </c>
      <c r="Y199" s="228"/>
      <c r="Z199" s="98"/>
      <c r="AA199" s="98"/>
      <c r="AB199" s="99"/>
      <c r="AC199" s="100">
        <f t="shared" si="162"/>
        <v>0</v>
      </c>
      <c r="AD199" s="228"/>
      <c r="AE199" s="98"/>
      <c r="AF199" s="98"/>
      <c r="AG199" s="99"/>
      <c r="AH199" s="100">
        <f t="shared" si="163"/>
        <v>0</v>
      </c>
      <c r="AI199" s="228"/>
      <c r="AJ199" s="98"/>
      <c r="AK199" s="98"/>
      <c r="AL199" s="99"/>
      <c r="AM199" s="100">
        <f t="shared" si="164"/>
        <v>0</v>
      </c>
      <c r="AN199" s="102">
        <f>S199+X199+AH199+AM199+AC199</f>
        <v>0</v>
      </c>
      <c r="AO199" s="105"/>
    </row>
    <row r="200" spans="1:41" ht="13.9" hidden="1" customHeight="1" outlineLevel="1" x14ac:dyDescent="0.2">
      <c r="A200" s="143"/>
      <c r="B200" s="143"/>
      <c r="C200" s="143"/>
      <c r="D200" s="143"/>
      <c r="E200" s="143"/>
      <c r="F200" s="143"/>
      <c r="G200" s="143"/>
      <c r="H200" s="143"/>
      <c r="I200" s="143"/>
      <c r="J200" s="93"/>
      <c r="K200" s="257" t="s">
        <v>114</v>
      </c>
      <c r="L200" s="140"/>
      <c r="M200" s="223"/>
      <c r="N200" s="224"/>
      <c r="O200" s="85"/>
      <c r="P200" s="85"/>
      <c r="Q200" s="85"/>
      <c r="R200" s="86"/>
      <c r="S200" s="86"/>
      <c r="T200" s="225"/>
      <c r="U200" s="85"/>
      <c r="V200" s="85"/>
      <c r="W200" s="86"/>
      <c r="X200" s="86"/>
      <c r="Y200" s="225"/>
      <c r="Z200" s="85"/>
      <c r="AA200" s="85"/>
      <c r="AB200" s="86"/>
      <c r="AC200" s="86"/>
      <c r="AD200" s="225"/>
      <c r="AE200" s="85"/>
      <c r="AF200" s="85"/>
      <c r="AG200" s="86"/>
      <c r="AH200" s="86"/>
      <c r="AI200" s="225"/>
      <c r="AJ200" s="85"/>
      <c r="AK200" s="85"/>
      <c r="AL200" s="86"/>
      <c r="AM200" s="86"/>
      <c r="AN200" s="248"/>
      <c r="AO200" s="43"/>
    </row>
    <row r="201" spans="1:41" ht="13.9" hidden="1" customHeight="1" outlineLevel="1" x14ac:dyDescent="0.2">
      <c r="A201" s="90">
        <v>6219</v>
      </c>
      <c r="B201" s="91" t="str">
        <f t="shared" ref="B201:B203" si="165">IF(AB=0,"enter at top",AB)</f>
        <v>enter at top</v>
      </c>
      <c r="C201" s="91" t="str">
        <f t="shared" ref="C201:C203" si="166">IF(DEPT=0,"enter at top",DEPT)</f>
        <v>23520</v>
      </c>
      <c r="D201" s="209"/>
      <c r="E201" s="91" t="str">
        <f t="shared" ref="E201:E203" si="167">CONCATENATE(AB,"L000")</f>
        <v>L000</v>
      </c>
      <c r="F201" s="91"/>
      <c r="G201" s="92"/>
      <c r="H201" s="92"/>
      <c r="I201" s="92"/>
      <c r="J201" s="93"/>
      <c r="K201" s="80" t="s">
        <v>115</v>
      </c>
      <c r="L201" s="142"/>
      <c r="M201" s="226"/>
      <c r="N201" s="227"/>
      <c r="O201" s="98"/>
      <c r="P201" s="98"/>
      <c r="Q201" s="98"/>
      <c r="R201" s="99"/>
      <c r="S201" s="100">
        <f>ROUND(N201*O201*P201*R201,0)</f>
        <v>0</v>
      </c>
      <c r="T201" s="228"/>
      <c r="U201" s="98"/>
      <c r="V201" s="98"/>
      <c r="W201" s="99"/>
      <c r="X201" s="100">
        <f t="shared" si="161"/>
        <v>0</v>
      </c>
      <c r="Y201" s="228"/>
      <c r="Z201" s="98"/>
      <c r="AA201" s="98"/>
      <c r="AB201" s="99"/>
      <c r="AC201" s="100">
        <f t="shared" si="162"/>
        <v>0</v>
      </c>
      <c r="AD201" s="228"/>
      <c r="AE201" s="98"/>
      <c r="AF201" s="98"/>
      <c r="AG201" s="99"/>
      <c r="AH201" s="100">
        <f t="shared" si="163"/>
        <v>0</v>
      </c>
      <c r="AI201" s="228"/>
      <c r="AJ201" s="98"/>
      <c r="AK201" s="98"/>
      <c r="AL201" s="99"/>
      <c r="AM201" s="100">
        <f t="shared" si="164"/>
        <v>0</v>
      </c>
      <c r="AN201" s="102">
        <f>S201+X201+AH201+AM201+AC201</f>
        <v>0</v>
      </c>
      <c r="AO201" s="105"/>
    </row>
    <row r="202" spans="1:41" ht="13.9" hidden="1" customHeight="1" outlineLevel="1" x14ac:dyDescent="0.2">
      <c r="A202" s="90">
        <v>6219</v>
      </c>
      <c r="B202" s="91" t="str">
        <f t="shared" si="165"/>
        <v>enter at top</v>
      </c>
      <c r="C202" s="91" t="str">
        <f t="shared" si="166"/>
        <v>23520</v>
      </c>
      <c r="D202" s="209"/>
      <c r="E202" s="91" t="str">
        <f t="shared" si="167"/>
        <v>L000</v>
      </c>
      <c r="F202" s="91"/>
      <c r="G202" s="92"/>
      <c r="H202" s="92"/>
      <c r="I202" s="92"/>
      <c r="J202" s="93"/>
      <c r="K202" s="80" t="s">
        <v>115</v>
      </c>
      <c r="L202" s="142"/>
      <c r="M202" s="226"/>
      <c r="N202" s="227"/>
      <c r="O202" s="98"/>
      <c r="P202" s="98"/>
      <c r="Q202" s="98"/>
      <c r="R202" s="99"/>
      <c r="S202" s="100">
        <f>ROUND(N202*O202*P202*R202,0)</f>
        <v>0</v>
      </c>
      <c r="T202" s="228"/>
      <c r="U202" s="98"/>
      <c r="V202" s="98"/>
      <c r="W202" s="99"/>
      <c r="X202" s="100">
        <f t="shared" si="161"/>
        <v>0</v>
      </c>
      <c r="Y202" s="228"/>
      <c r="Z202" s="98"/>
      <c r="AA202" s="98"/>
      <c r="AB202" s="99"/>
      <c r="AC202" s="100">
        <f t="shared" si="162"/>
        <v>0</v>
      </c>
      <c r="AD202" s="228"/>
      <c r="AE202" s="98"/>
      <c r="AF202" s="98"/>
      <c r="AG202" s="99"/>
      <c r="AH202" s="100">
        <f t="shared" si="163"/>
        <v>0</v>
      </c>
      <c r="AI202" s="228"/>
      <c r="AJ202" s="98"/>
      <c r="AK202" s="98"/>
      <c r="AL202" s="99"/>
      <c r="AM202" s="100">
        <f t="shared" si="164"/>
        <v>0</v>
      </c>
      <c r="AN202" s="102">
        <f>S202+X202+AH202+AM202+AC202</f>
        <v>0</v>
      </c>
      <c r="AO202" s="105"/>
    </row>
    <row r="203" spans="1:41" ht="13.9" hidden="1" customHeight="1" outlineLevel="1" x14ac:dyDescent="0.2">
      <c r="A203" s="90">
        <v>6219</v>
      </c>
      <c r="B203" s="91" t="str">
        <f t="shared" si="165"/>
        <v>enter at top</v>
      </c>
      <c r="C203" s="91" t="str">
        <f t="shared" si="166"/>
        <v>23520</v>
      </c>
      <c r="D203" s="209"/>
      <c r="E203" s="91" t="str">
        <f t="shared" si="167"/>
        <v>L000</v>
      </c>
      <c r="F203" s="91"/>
      <c r="G203" s="92"/>
      <c r="H203" s="92"/>
      <c r="I203" s="92"/>
      <c r="J203" s="93"/>
      <c r="K203" s="80" t="s">
        <v>116</v>
      </c>
      <c r="L203" s="142"/>
      <c r="M203" s="226"/>
      <c r="N203" s="227"/>
      <c r="O203" s="98"/>
      <c r="P203" s="98"/>
      <c r="Q203" s="98"/>
      <c r="R203" s="99"/>
      <c r="S203" s="100">
        <f>ROUND(N203*O203*P203*R203,0)</f>
        <v>0</v>
      </c>
      <c r="T203" s="228"/>
      <c r="U203" s="98"/>
      <c r="V203" s="98"/>
      <c r="W203" s="99"/>
      <c r="X203" s="100">
        <f t="shared" si="161"/>
        <v>0</v>
      </c>
      <c r="Y203" s="228"/>
      <c r="Z203" s="98"/>
      <c r="AA203" s="98"/>
      <c r="AB203" s="99"/>
      <c r="AC203" s="100">
        <f t="shared" si="162"/>
        <v>0</v>
      </c>
      <c r="AD203" s="228"/>
      <c r="AE203" s="98"/>
      <c r="AF203" s="98"/>
      <c r="AG203" s="99"/>
      <c r="AH203" s="100">
        <f t="shared" si="163"/>
        <v>0</v>
      </c>
      <c r="AI203" s="228"/>
      <c r="AJ203" s="98"/>
      <c r="AK203" s="98"/>
      <c r="AL203" s="99"/>
      <c r="AM203" s="100">
        <f t="shared" si="164"/>
        <v>0</v>
      </c>
      <c r="AN203" s="102">
        <f>S203+X203+AH203+AM203+AC203</f>
        <v>0</v>
      </c>
      <c r="AO203" s="105"/>
    </row>
    <row r="204" spans="1:41" ht="13.9" hidden="1" customHeight="1" outlineLevel="1" x14ac:dyDescent="0.2">
      <c r="A204" s="143"/>
      <c r="B204" s="143"/>
      <c r="C204" s="143"/>
      <c r="D204" s="143"/>
      <c r="E204" s="143"/>
      <c r="F204" s="143"/>
      <c r="G204" s="143"/>
      <c r="H204" s="143"/>
      <c r="I204" s="143"/>
      <c r="J204" s="93"/>
      <c r="K204" s="80"/>
      <c r="L204" s="140"/>
      <c r="M204" s="226"/>
      <c r="N204" s="227"/>
      <c r="O204" s="98"/>
      <c r="P204" s="98"/>
      <c r="Q204" s="98"/>
      <c r="R204" s="99"/>
      <c r="S204" s="86"/>
      <c r="T204" s="228"/>
      <c r="U204" s="98"/>
      <c r="V204" s="98"/>
      <c r="W204" s="99"/>
      <c r="X204" s="86"/>
      <c r="Y204" s="228"/>
      <c r="Z204" s="98"/>
      <c r="AA204" s="98"/>
      <c r="AB204" s="99"/>
      <c r="AC204" s="86"/>
      <c r="AD204" s="228"/>
      <c r="AE204" s="98"/>
      <c r="AF204" s="98"/>
      <c r="AG204" s="99"/>
      <c r="AH204" s="86"/>
      <c r="AI204" s="228"/>
      <c r="AJ204" s="98"/>
      <c r="AK204" s="98"/>
      <c r="AL204" s="99"/>
      <c r="AM204" s="86"/>
      <c r="AN204" s="248"/>
      <c r="AO204" s="43"/>
    </row>
    <row r="205" spans="1:41" s="125" customFormat="1" ht="13.9" hidden="1" customHeight="1" outlineLevel="1" x14ac:dyDescent="0.2">
      <c r="A205" s="112"/>
      <c r="B205" s="112"/>
      <c r="C205" s="112"/>
      <c r="D205" s="112"/>
      <c r="E205" s="112"/>
      <c r="F205" s="112"/>
      <c r="G205" s="112"/>
      <c r="H205" s="112"/>
      <c r="I205" s="112"/>
      <c r="J205" s="113" t="s">
        <v>117</v>
      </c>
      <c r="K205" s="114"/>
      <c r="L205" s="115"/>
      <c r="M205" s="116"/>
      <c r="N205" s="117"/>
      <c r="O205" s="118"/>
      <c r="P205" s="119"/>
      <c r="Q205" s="119"/>
      <c r="R205" s="120"/>
      <c r="S205" s="121">
        <f>SUM(S186:S204)</f>
        <v>0</v>
      </c>
      <c r="T205" s="122"/>
      <c r="U205" s="118"/>
      <c r="V205" s="119"/>
      <c r="W205" s="120"/>
      <c r="X205" s="121">
        <f>SUM(X186:X204)</f>
        <v>0</v>
      </c>
      <c r="Y205" s="122"/>
      <c r="Z205" s="118"/>
      <c r="AA205" s="119"/>
      <c r="AB205" s="120"/>
      <c r="AC205" s="121">
        <f>SUM(AC186:AC204)</f>
        <v>0</v>
      </c>
      <c r="AD205" s="122"/>
      <c r="AE205" s="118"/>
      <c r="AF205" s="119"/>
      <c r="AG205" s="120"/>
      <c r="AH205" s="121">
        <f>SUM(AH186:AH204)</f>
        <v>0</v>
      </c>
      <c r="AI205" s="122"/>
      <c r="AJ205" s="118"/>
      <c r="AK205" s="119"/>
      <c r="AL205" s="120"/>
      <c r="AM205" s="121">
        <f>SUM(AM186:AM204)</f>
        <v>0</v>
      </c>
      <c r="AN205" s="123">
        <f>SUM(AN186:AN204)</f>
        <v>0</v>
      </c>
      <c r="AO205" s="124" t="str">
        <f>IF(SUM(S205,X205,AC205,AH205,AM205)=AN205,"Ties", "Doesn't Foot")</f>
        <v>Ties</v>
      </c>
    </row>
    <row r="206" spans="1:41" ht="13.9" hidden="1" customHeight="1" outlineLevel="1" x14ac:dyDescent="0.2">
      <c r="A206" s="143"/>
      <c r="B206" s="143"/>
      <c r="C206" s="143"/>
      <c r="D206" s="143"/>
      <c r="E206" s="143"/>
      <c r="F206" s="143"/>
      <c r="G206" s="143"/>
      <c r="H206" s="143"/>
      <c r="I206" s="143"/>
      <c r="J206" s="149"/>
      <c r="K206" s="80"/>
      <c r="L206" s="150"/>
      <c r="M206" s="151"/>
      <c r="N206" s="97"/>
      <c r="O206" s="98"/>
      <c r="P206" s="98"/>
      <c r="Q206" s="98"/>
      <c r="R206" s="211"/>
      <c r="S206" s="249"/>
      <c r="T206" s="101"/>
      <c r="U206" s="98"/>
      <c r="V206" s="98"/>
      <c r="W206" s="211"/>
      <c r="X206" s="249"/>
      <c r="Y206" s="101"/>
      <c r="Z206" s="98"/>
      <c r="AA206" s="98"/>
      <c r="AB206" s="211"/>
      <c r="AC206" s="249"/>
      <c r="AD206" s="101"/>
      <c r="AE206" s="98"/>
      <c r="AF206" s="98"/>
      <c r="AG206" s="211"/>
      <c r="AH206" s="249"/>
      <c r="AI206" s="101"/>
      <c r="AJ206" s="98"/>
      <c r="AK206" s="98"/>
      <c r="AL206" s="211"/>
      <c r="AM206" s="249"/>
      <c r="AN206" s="250"/>
      <c r="AO206" s="148"/>
    </row>
    <row r="207" spans="1:41" ht="13.9" hidden="1" customHeight="1" outlineLevel="1" x14ac:dyDescent="0.2">
      <c r="A207" s="143"/>
      <c r="B207" s="143"/>
      <c r="C207" s="143"/>
      <c r="D207" s="143"/>
      <c r="E207" s="143"/>
      <c r="F207" s="143"/>
      <c r="G207" s="143"/>
      <c r="H207" s="143"/>
      <c r="I207" s="143"/>
      <c r="J207" s="67" t="s">
        <v>118</v>
      </c>
      <c r="K207" s="80"/>
      <c r="L207" s="150"/>
      <c r="M207" s="151"/>
      <c r="N207" s="97"/>
      <c r="O207" s="98"/>
      <c r="P207" s="98"/>
      <c r="Q207" s="98"/>
      <c r="R207" s="211"/>
      <c r="S207" s="249"/>
      <c r="T207" s="101"/>
      <c r="U207" s="98"/>
      <c r="V207" s="98"/>
      <c r="W207" s="211"/>
      <c r="X207" s="249"/>
      <c r="Y207" s="101"/>
      <c r="Z207" s="98"/>
      <c r="AA207" s="98"/>
      <c r="AB207" s="211"/>
      <c r="AC207" s="249"/>
      <c r="AD207" s="101"/>
      <c r="AE207" s="98"/>
      <c r="AF207" s="98"/>
      <c r="AG207" s="211"/>
      <c r="AH207" s="249"/>
      <c r="AI207" s="101"/>
      <c r="AJ207" s="98"/>
      <c r="AK207" s="98"/>
      <c r="AL207" s="211"/>
      <c r="AM207" s="249"/>
      <c r="AN207" s="250"/>
      <c r="AO207" s="148"/>
    </row>
    <row r="208" spans="1:41" ht="13.9" hidden="1" customHeight="1" outlineLevel="1" x14ac:dyDescent="0.2">
      <c r="A208" s="143"/>
      <c r="B208" s="143"/>
      <c r="C208" s="143"/>
      <c r="D208" s="143"/>
      <c r="E208" s="143"/>
      <c r="F208" s="143"/>
      <c r="G208" s="143"/>
      <c r="H208" s="143"/>
      <c r="I208" s="143"/>
      <c r="J208" s="149"/>
      <c r="K208" s="80"/>
      <c r="L208" s="150"/>
      <c r="M208" s="151"/>
      <c r="N208" s="97"/>
      <c r="O208" s="98"/>
      <c r="P208" s="98"/>
      <c r="Q208" s="98"/>
      <c r="R208" s="211"/>
      <c r="S208" s="249"/>
      <c r="T208" s="101"/>
      <c r="U208" s="98"/>
      <c r="V208" s="98"/>
      <c r="W208" s="211"/>
      <c r="X208" s="249"/>
      <c r="Y208" s="101"/>
      <c r="Z208" s="98"/>
      <c r="AA208" s="98"/>
      <c r="AB208" s="211"/>
      <c r="AC208" s="249"/>
      <c r="AD208" s="101"/>
      <c r="AE208" s="98"/>
      <c r="AF208" s="98"/>
      <c r="AG208" s="211"/>
      <c r="AH208" s="249"/>
      <c r="AI208" s="101"/>
      <c r="AJ208" s="98"/>
      <c r="AK208" s="98"/>
      <c r="AL208" s="211"/>
      <c r="AM208" s="249"/>
      <c r="AN208" s="250"/>
      <c r="AO208" s="148"/>
    </row>
    <row r="209" spans="1:41" s="125" customFormat="1" ht="13.9" hidden="1" customHeight="1" outlineLevel="1" x14ac:dyDescent="0.2">
      <c r="A209" s="79"/>
      <c r="B209" s="79"/>
      <c r="C209" s="79"/>
      <c r="D209" s="79"/>
      <c r="E209" s="79"/>
      <c r="F209" s="79"/>
      <c r="G209" s="79"/>
      <c r="H209" s="79"/>
      <c r="I209" s="79"/>
      <c r="J209" s="67" t="s">
        <v>119</v>
      </c>
      <c r="K209" s="68"/>
      <c r="L209" s="251"/>
      <c r="M209" s="252"/>
      <c r="N209" s="224"/>
      <c r="O209" s="84"/>
      <c r="P209" s="85"/>
      <c r="Q209" s="85"/>
      <c r="R209" s="218"/>
      <c r="S209" s="218"/>
      <c r="T209" s="225"/>
      <c r="U209" s="84"/>
      <c r="V209" s="85"/>
      <c r="W209" s="218"/>
      <c r="X209" s="218"/>
      <c r="Y209" s="225"/>
      <c r="Z209" s="84"/>
      <c r="AA209" s="85"/>
      <c r="AB209" s="218"/>
      <c r="AC209" s="218"/>
      <c r="AD209" s="225"/>
      <c r="AE209" s="84"/>
      <c r="AF209" s="85"/>
      <c r="AG209" s="218"/>
      <c r="AH209" s="218"/>
      <c r="AI209" s="225"/>
      <c r="AJ209" s="84"/>
      <c r="AK209" s="85"/>
      <c r="AL209" s="218"/>
      <c r="AM209" s="218"/>
      <c r="AN209" s="248"/>
      <c r="AO209" s="148"/>
    </row>
    <row r="210" spans="1:41" ht="13.9" hidden="1" customHeight="1" outlineLevel="1" x14ac:dyDescent="0.2">
      <c r="A210" s="90" t="s">
        <v>120</v>
      </c>
      <c r="B210" s="91" t="str">
        <f t="shared" ref="B210:B212" si="168">IF(AB=0,"enter at top",AB)</f>
        <v>enter at top</v>
      </c>
      <c r="C210" s="91" t="str">
        <f t="shared" ref="C210:C212" si="169">IF(DEPT=0,"enter at top",DEPT)</f>
        <v>23520</v>
      </c>
      <c r="D210" s="209"/>
      <c r="E210" s="91" t="str">
        <f t="shared" ref="E210:E212" si="170">CONCATENATE(AB,"L000")</f>
        <v>L000</v>
      </c>
      <c r="F210" s="91"/>
      <c r="G210" s="92"/>
      <c r="H210" s="91"/>
      <c r="I210" s="91"/>
      <c r="J210" s="93"/>
      <c r="K210" s="80" t="s">
        <v>121</v>
      </c>
      <c r="L210" s="247"/>
      <c r="M210" s="226"/>
      <c r="N210" s="227"/>
      <c r="O210" s="98"/>
      <c r="P210" s="98"/>
      <c r="Q210" s="98"/>
      <c r="R210" s="99"/>
      <c r="S210" s="100">
        <f>ROUND(N210*O210*P210*R210,0)</f>
        <v>0</v>
      </c>
      <c r="T210" s="228"/>
      <c r="U210" s="98"/>
      <c r="V210" s="98"/>
      <c r="W210" s="86"/>
      <c r="X210" s="100">
        <f>ROUND(T210*U210*V210*W210,0)</f>
        <v>0</v>
      </c>
      <c r="Y210" s="228"/>
      <c r="Z210" s="98"/>
      <c r="AA210" s="98"/>
      <c r="AB210" s="86"/>
      <c r="AC210" s="100">
        <f>ROUND(Y210*Z210*AA210*AB210,0)</f>
        <v>0</v>
      </c>
      <c r="AD210" s="228"/>
      <c r="AE210" s="98"/>
      <c r="AF210" s="98"/>
      <c r="AG210" s="86"/>
      <c r="AH210" s="100">
        <f>ROUND(AD210*AE210*AF210*AG210,0)</f>
        <v>0</v>
      </c>
      <c r="AI210" s="228"/>
      <c r="AJ210" s="98"/>
      <c r="AK210" s="98"/>
      <c r="AL210" s="86"/>
      <c r="AM210" s="100">
        <f>ROUND(AI210*AJ210*AK210*AL210,0)</f>
        <v>0</v>
      </c>
      <c r="AN210" s="102">
        <f>S210+X210+AH210+AM210+AC210</f>
        <v>0</v>
      </c>
      <c r="AO210" s="105"/>
    </row>
    <row r="211" spans="1:41" ht="13.9" hidden="1" customHeight="1" outlineLevel="1" x14ac:dyDescent="0.2">
      <c r="A211" s="90" t="s">
        <v>120</v>
      </c>
      <c r="B211" s="91" t="str">
        <f t="shared" si="168"/>
        <v>enter at top</v>
      </c>
      <c r="C211" s="91" t="str">
        <f t="shared" si="169"/>
        <v>23520</v>
      </c>
      <c r="D211" s="209"/>
      <c r="E211" s="91" t="str">
        <f t="shared" si="170"/>
        <v>L000</v>
      </c>
      <c r="F211" s="91"/>
      <c r="G211" s="92"/>
      <c r="H211" s="91"/>
      <c r="I211" s="91"/>
      <c r="J211" s="93"/>
      <c r="K211" s="80" t="s">
        <v>121</v>
      </c>
      <c r="L211" s="247"/>
      <c r="M211" s="226"/>
      <c r="N211" s="227"/>
      <c r="O211" s="98"/>
      <c r="P211" s="98"/>
      <c r="Q211" s="98"/>
      <c r="R211" s="99"/>
      <c r="S211" s="100">
        <f>ROUND(N211*O211*P211*R211,0)</f>
        <v>0</v>
      </c>
      <c r="T211" s="228"/>
      <c r="U211" s="98"/>
      <c r="V211" s="98"/>
      <c r="W211" s="86"/>
      <c r="X211" s="100">
        <f>ROUND(T211*U211*V211*W211,0)</f>
        <v>0</v>
      </c>
      <c r="Y211" s="228"/>
      <c r="Z211" s="98"/>
      <c r="AA211" s="98"/>
      <c r="AB211" s="86"/>
      <c r="AC211" s="100">
        <f>ROUND(Y211*Z211*AA211*AB211,0)</f>
        <v>0</v>
      </c>
      <c r="AD211" s="228"/>
      <c r="AE211" s="98"/>
      <c r="AF211" s="98"/>
      <c r="AG211" s="86"/>
      <c r="AH211" s="100">
        <f>ROUND(AD211*AE211*AF211*AG211,0)</f>
        <v>0</v>
      </c>
      <c r="AI211" s="228"/>
      <c r="AJ211" s="98"/>
      <c r="AK211" s="98"/>
      <c r="AL211" s="86"/>
      <c r="AM211" s="100">
        <f>ROUND(AI211*AJ211*AK211*AL211,0)</f>
        <v>0</v>
      </c>
      <c r="AN211" s="102">
        <f>S211+X211+AH211+AM211+AC211</f>
        <v>0</v>
      </c>
      <c r="AO211" s="105"/>
    </row>
    <row r="212" spans="1:41" ht="13.9" hidden="1" customHeight="1" outlineLevel="1" x14ac:dyDescent="0.2">
      <c r="A212" s="90" t="s">
        <v>120</v>
      </c>
      <c r="B212" s="91" t="str">
        <f t="shared" si="168"/>
        <v>enter at top</v>
      </c>
      <c r="C212" s="91" t="str">
        <f t="shared" si="169"/>
        <v>23520</v>
      </c>
      <c r="D212" s="209"/>
      <c r="E212" s="91" t="str">
        <f t="shared" si="170"/>
        <v>L000</v>
      </c>
      <c r="F212" s="91"/>
      <c r="G212" s="92"/>
      <c r="H212" s="91"/>
      <c r="I212" s="91"/>
      <c r="J212" s="93"/>
      <c r="K212" s="80" t="s">
        <v>122</v>
      </c>
      <c r="L212" s="247"/>
      <c r="M212" s="226"/>
      <c r="N212" s="227"/>
      <c r="O212" s="98"/>
      <c r="P212" s="98"/>
      <c r="Q212" s="98"/>
      <c r="R212" s="99"/>
      <c r="S212" s="100">
        <f>ROUND(N212*O212*P212*R212,0)</f>
        <v>0</v>
      </c>
      <c r="T212" s="228"/>
      <c r="U212" s="98"/>
      <c r="V212" s="98"/>
      <c r="W212" s="86"/>
      <c r="X212" s="100">
        <f>ROUND(T212*U212*V212*W212,0)</f>
        <v>0</v>
      </c>
      <c r="Y212" s="228"/>
      <c r="Z212" s="98"/>
      <c r="AA212" s="98"/>
      <c r="AB212" s="86"/>
      <c r="AC212" s="100">
        <f>ROUND(Y212*Z212*AA212*AB212,0)</f>
        <v>0</v>
      </c>
      <c r="AD212" s="228"/>
      <c r="AE212" s="98"/>
      <c r="AF212" s="98"/>
      <c r="AG212" s="86"/>
      <c r="AH212" s="100">
        <f>ROUND(AD212*AE212*AF212*AG212,0)</f>
        <v>0</v>
      </c>
      <c r="AI212" s="228"/>
      <c r="AJ212" s="98"/>
      <c r="AK212" s="98"/>
      <c r="AL212" s="86"/>
      <c r="AM212" s="100">
        <f>ROUND(AI212*AJ212*AK212*AL212,0)</f>
        <v>0</v>
      </c>
      <c r="AN212" s="102">
        <f>S212+X212+AH212+AM212+AC212</f>
        <v>0</v>
      </c>
      <c r="AO212" s="105"/>
    </row>
    <row r="213" spans="1:41" ht="13.9" hidden="1" customHeight="1" outlineLevel="1" x14ac:dyDescent="0.2">
      <c r="A213" s="143"/>
      <c r="B213" s="143"/>
      <c r="C213" s="143"/>
      <c r="D213" s="143"/>
      <c r="E213" s="143"/>
      <c r="F213" s="143"/>
      <c r="G213" s="143"/>
      <c r="H213" s="143"/>
      <c r="I213" s="143"/>
      <c r="J213" s="93"/>
      <c r="K213" s="144"/>
      <c r="L213" s="247"/>
      <c r="M213" s="226"/>
      <c r="N213" s="227"/>
      <c r="O213" s="98"/>
      <c r="P213" s="98"/>
      <c r="Q213" s="98"/>
      <c r="R213" s="99"/>
      <c r="S213" s="86"/>
      <c r="T213" s="228"/>
      <c r="U213" s="98"/>
      <c r="V213" s="98"/>
      <c r="W213" s="86"/>
      <c r="X213" s="86"/>
      <c r="Y213" s="228"/>
      <c r="Z213" s="98"/>
      <c r="AA213" s="98"/>
      <c r="AB213" s="86"/>
      <c r="AC213" s="86"/>
      <c r="AD213" s="228"/>
      <c r="AE213" s="98"/>
      <c r="AF213" s="98"/>
      <c r="AG213" s="86"/>
      <c r="AH213" s="86"/>
      <c r="AI213" s="228"/>
      <c r="AJ213" s="98"/>
      <c r="AK213" s="98"/>
      <c r="AL213" s="86"/>
      <c r="AM213" s="86"/>
      <c r="AN213" s="248"/>
      <c r="AO213" s="105"/>
    </row>
    <row r="214" spans="1:41" s="125" customFormat="1" ht="13.9" hidden="1" customHeight="1" outlineLevel="1" x14ac:dyDescent="0.2">
      <c r="A214" s="79"/>
      <c r="B214" s="79"/>
      <c r="C214" s="79"/>
      <c r="D214" s="79"/>
      <c r="E214" s="79"/>
      <c r="F214" s="79"/>
      <c r="G214" s="79"/>
      <c r="H214" s="79"/>
      <c r="I214" s="79"/>
      <c r="J214" s="67" t="s">
        <v>123</v>
      </c>
      <c r="K214" s="68"/>
      <c r="L214" s="251"/>
      <c r="M214" s="252"/>
      <c r="N214" s="224"/>
      <c r="O214" s="84"/>
      <c r="P214" s="85"/>
      <c r="Q214" s="85"/>
      <c r="R214" s="218"/>
      <c r="S214" s="218"/>
      <c r="T214" s="225"/>
      <c r="U214" s="84"/>
      <c r="V214" s="85"/>
      <c r="W214" s="218"/>
      <c r="X214" s="218"/>
      <c r="Y214" s="225"/>
      <c r="Z214" s="84"/>
      <c r="AA214" s="85"/>
      <c r="AB214" s="218"/>
      <c r="AC214" s="218"/>
      <c r="AD214" s="225"/>
      <c r="AE214" s="84"/>
      <c r="AF214" s="85"/>
      <c r="AG214" s="218"/>
      <c r="AH214" s="218"/>
      <c r="AI214" s="225"/>
      <c r="AJ214" s="84"/>
      <c r="AK214" s="85"/>
      <c r="AL214" s="218"/>
      <c r="AM214" s="218"/>
      <c r="AN214" s="248"/>
      <c r="AO214" s="148"/>
    </row>
    <row r="215" spans="1:41" ht="13.9" hidden="1" customHeight="1" outlineLevel="1" x14ac:dyDescent="0.2">
      <c r="A215" s="90" t="s">
        <v>124</v>
      </c>
      <c r="B215" s="91" t="str">
        <f t="shared" ref="B215:B217" si="171">IF(AB=0,"enter at top",AB)</f>
        <v>enter at top</v>
      </c>
      <c r="C215" s="91" t="str">
        <f t="shared" ref="C215:C217" si="172">IF(DEPT=0,"enter at top",DEPT)</f>
        <v>23520</v>
      </c>
      <c r="D215" s="209"/>
      <c r="E215" s="91" t="str">
        <f t="shared" ref="E215:E217" si="173">CONCATENATE(AB,"L000")</f>
        <v>L000</v>
      </c>
      <c r="F215" s="91"/>
      <c r="G215" s="92"/>
      <c r="H215" s="91"/>
      <c r="I215" s="91"/>
      <c r="J215" s="93"/>
      <c r="K215" s="80" t="s">
        <v>125</v>
      </c>
      <c r="L215" s="247"/>
      <c r="M215" s="226"/>
      <c r="N215" s="227"/>
      <c r="O215" s="98"/>
      <c r="P215" s="98"/>
      <c r="Q215" s="98"/>
      <c r="R215" s="99"/>
      <c r="S215" s="100">
        <f>ROUND(N215*O215*P215*R215,0)</f>
        <v>0</v>
      </c>
      <c r="T215" s="228"/>
      <c r="U215" s="98"/>
      <c r="V215" s="98"/>
      <c r="W215" s="86"/>
      <c r="X215" s="100">
        <f>ROUND(T215*U215*V215*W215,0)</f>
        <v>0</v>
      </c>
      <c r="Y215" s="228"/>
      <c r="Z215" s="98"/>
      <c r="AA215" s="98"/>
      <c r="AB215" s="86"/>
      <c r="AC215" s="100">
        <f>ROUND(Y215*Z215*AA215*AB215,0)</f>
        <v>0</v>
      </c>
      <c r="AD215" s="228"/>
      <c r="AE215" s="98"/>
      <c r="AF215" s="98"/>
      <c r="AG215" s="86"/>
      <c r="AH215" s="100">
        <f>ROUND(AD215*AE215*AF215*AG215,0)</f>
        <v>0</v>
      </c>
      <c r="AI215" s="228"/>
      <c r="AJ215" s="98"/>
      <c r="AK215" s="98"/>
      <c r="AL215" s="86"/>
      <c r="AM215" s="100">
        <f>ROUND(AI215*AJ215*AK215*AL215,0)</f>
        <v>0</v>
      </c>
      <c r="AN215" s="102">
        <f>S215+X215+AH215+AM215+AC215</f>
        <v>0</v>
      </c>
      <c r="AO215" s="105"/>
    </row>
    <row r="216" spans="1:41" ht="13.9" hidden="1" customHeight="1" outlineLevel="1" x14ac:dyDescent="0.2">
      <c r="A216" s="90" t="s">
        <v>124</v>
      </c>
      <c r="B216" s="91" t="str">
        <f t="shared" si="171"/>
        <v>enter at top</v>
      </c>
      <c r="C216" s="91" t="str">
        <f t="shared" si="172"/>
        <v>23520</v>
      </c>
      <c r="D216" s="209"/>
      <c r="E216" s="91" t="str">
        <f t="shared" si="173"/>
        <v>L000</v>
      </c>
      <c r="F216" s="91"/>
      <c r="G216" s="92"/>
      <c r="H216" s="91"/>
      <c r="I216" s="91"/>
      <c r="J216" s="93"/>
      <c r="K216" s="80" t="s">
        <v>125</v>
      </c>
      <c r="L216" s="247"/>
      <c r="M216" s="226"/>
      <c r="N216" s="227"/>
      <c r="O216" s="98"/>
      <c r="P216" s="98"/>
      <c r="Q216" s="98"/>
      <c r="R216" s="99"/>
      <c r="S216" s="100">
        <f>ROUND(N216*O216*P216*R216,0)</f>
        <v>0</v>
      </c>
      <c r="T216" s="228"/>
      <c r="U216" s="98"/>
      <c r="V216" s="98"/>
      <c r="W216" s="86"/>
      <c r="X216" s="100">
        <f>ROUND(T216*U216*V216*W216,0)</f>
        <v>0</v>
      </c>
      <c r="Y216" s="228"/>
      <c r="Z216" s="98"/>
      <c r="AA216" s="98"/>
      <c r="AB216" s="86"/>
      <c r="AC216" s="100">
        <f>ROUND(Y216*Z216*AA216*AB216,0)</f>
        <v>0</v>
      </c>
      <c r="AD216" s="228"/>
      <c r="AE216" s="98"/>
      <c r="AF216" s="98"/>
      <c r="AG216" s="86"/>
      <c r="AH216" s="100">
        <f>ROUND(AD216*AE216*AF216*AG216,0)</f>
        <v>0</v>
      </c>
      <c r="AI216" s="228"/>
      <c r="AJ216" s="98"/>
      <c r="AK216" s="98"/>
      <c r="AL216" s="86"/>
      <c r="AM216" s="100">
        <f>ROUND(AI216*AJ216*AK216*AL216,0)</f>
        <v>0</v>
      </c>
      <c r="AN216" s="102">
        <f>S216+X216+AH216+AM216+AC216</f>
        <v>0</v>
      </c>
      <c r="AO216" s="105"/>
    </row>
    <row r="217" spans="1:41" ht="13.9" hidden="1" customHeight="1" outlineLevel="1" x14ac:dyDescent="0.2">
      <c r="A217" s="90" t="s">
        <v>124</v>
      </c>
      <c r="B217" s="91" t="str">
        <f t="shared" si="171"/>
        <v>enter at top</v>
      </c>
      <c r="C217" s="91" t="str">
        <f t="shared" si="172"/>
        <v>23520</v>
      </c>
      <c r="D217" s="209"/>
      <c r="E217" s="91" t="str">
        <f t="shared" si="173"/>
        <v>L000</v>
      </c>
      <c r="F217" s="91"/>
      <c r="G217" s="92"/>
      <c r="H217" s="91"/>
      <c r="I217" s="91"/>
      <c r="J217" s="93"/>
      <c r="K217" s="80" t="s">
        <v>126</v>
      </c>
      <c r="L217" s="247"/>
      <c r="M217" s="226"/>
      <c r="N217" s="227"/>
      <c r="O217" s="98"/>
      <c r="P217" s="98"/>
      <c r="Q217" s="98"/>
      <c r="R217" s="99"/>
      <c r="S217" s="100">
        <f>ROUND(N217*O217*P217*R217,0)</f>
        <v>0</v>
      </c>
      <c r="T217" s="228"/>
      <c r="U217" s="98"/>
      <c r="V217" s="98"/>
      <c r="W217" s="86"/>
      <c r="X217" s="100">
        <f>ROUND(T217*U217*V217*W217,0)</f>
        <v>0</v>
      </c>
      <c r="Y217" s="228"/>
      <c r="Z217" s="98"/>
      <c r="AA217" s="98"/>
      <c r="AB217" s="86"/>
      <c r="AC217" s="100">
        <f>ROUND(Y217*Z217*AA217*AB217,0)</f>
        <v>0</v>
      </c>
      <c r="AD217" s="228"/>
      <c r="AE217" s="98"/>
      <c r="AF217" s="98"/>
      <c r="AG217" s="86"/>
      <c r="AH217" s="100">
        <f>ROUND(AD217*AE217*AF217*AG217,0)</f>
        <v>0</v>
      </c>
      <c r="AI217" s="228"/>
      <c r="AJ217" s="98"/>
      <c r="AK217" s="98"/>
      <c r="AL217" s="86"/>
      <c r="AM217" s="100">
        <f>ROUND(AI217*AJ217*AK217*AL217,0)</f>
        <v>0</v>
      </c>
      <c r="AN217" s="102">
        <f>S217+X217+AH217+AM217+AC217</f>
        <v>0</v>
      </c>
      <c r="AO217" s="105"/>
    </row>
    <row r="218" spans="1:41" ht="13.9" hidden="1" customHeight="1" outlineLevel="1" x14ac:dyDescent="0.2">
      <c r="A218" s="143"/>
      <c r="B218" s="143"/>
      <c r="C218" s="143"/>
      <c r="D218" s="143"/>
      <c r="E218" s="143"/>
      <c r="F218" s="143"/>
      <c r="G218" s="143"/>
      <c r="H218" s="143"/>
      <c r="I218" s="143"/>
      <c r="J218" s="93"/>
      <c r="K218" s="144"/>
      <c r="L218" s="247"/>
      <c r="M218" s="226"/>
      <c r="N218" s="227"/>
      <c r="O218" s="98"/>
      <c r="P218" s="98"/>
      <c r="Q218" s="98"/>
      <c r="R218" s="99"/>
      <c r="S218" s="86"/>
      <c r="T218" s="228"/>
      <c r="U218" s="98"/>
      <c r="V218" s="98"/>
      <c r="W218" s="86"/>
      <c r="X218" s="86"/>
      <c r="Y218" s="228"/>
      <c r="Z218" s="98"/>
      <c r="AA218" s="98"/>
      <c r="AB218" s="86"/>
      <c r="AC218" s="86"/>
      <c r="AD218" s="228"/>
      <c r="AE218" s="98"/>
      <c r="AF218" s="98"/>
      <c r="AG218" s="86"/>
      <c r="AH218" s="86"/>
      <c r="AI218" s="228"/>
      <c r="AJ218" s="98"/>
      <c r="AK218" s="98"/>
      <c r="AL218" s="86"/>
      <c r="AM218" s="86"/>
      <c r="AN218" s="248"/>
      <c r="AO218" s="105"/>
    </row>
    <row r="219" spans="1:41" s="125" customFormat="1" ht="13.9" hidden="1" customHeight="1" outlineLevel="1" x14ac:dyDescent="0.2">
      <c r="A219" s="79"/>
      <c r="B219" s="79"/>
      <c r="C219" s="79"/>
      <c r="D219" s="79"/>
      <c r="E219" s="79"/>
      <c r="F219" s="79"/>
      <c r="G219" s="79"/>
      <c r="H219" s="79"/>
      <c r="I219" s="79"/>
      <c r="J219" s="67" t="s">
        <v>127</v>
      </c>
      <c r="K219" s="68"/>
      <c r="L219" s="251"/>
      <c r="M219" s="252"/>
      <c r="N219" s="224"/>
      <c r="O219" s="84"/>
      <c r="P219" s="85"/>
      <c r="Q219" s="85"/>
      <c r="R219" s="218"/>
      <c r="S219" s="218"/>
      <c r="T219" s="225"/>
      <c r="U219" s="84"/>
      <c r="V219" s="85"/>
      <c r="W219" s="218"/>
      <c r="X219" s="218"/>
      <c r="Y219" s="225"/>
      <c r="Z219" s="84"/>
      <c r="AA219" s="85"/>
      <c r="AB219" s="218"/>
      <c r="AC219" s="218"/>
      <c r="AD219" s="225"/>
      <c r="AE219" s="84"/>
      <c r="AF219" s="85"/>
      <c r="AG219" s="218"/>
      <c r="AH219" s="218"/>
      <c r="AI219" s="225"/>
      <c r="AJ219" s="84"/>
      <c r="AK219" s="85"/>
      <c r="AL219" s="218"/>
      <c r="AM219" s="218"/>
      <c r="AN219" s="248"/>
      <c r="AO219" s="148"/>
    </row>
    <row r="220" spans="1:41" ht="13.9" hidden="1" customHeight="1" outlineLevel="1" x14ac:dyDescent="0.2">
      <c r="A220" s="90" t="s">
        <v>128</v>
      </c>
      <c r="B220" s="91" t="str">
        <f t="shared" ref="B220:B222" si="174">IF(AB=0,"enter at top",AB)</f>
        <v>enter at top</v>
      </c>
      <c r="C220" s="91" t="str">
        <f t="shared" ref="C220:C222" si="175">IF(DEPT=0,"enter at top",DEPT)</f>
        <v>23520</v>
      </c>
      <c r="D220" s="209"/>
      <c r="E220" s="91" t="str">
        <f t="shared" ref="E220:E222" si="176">CONCATENATE(AB,"L000")</f>
        <v>L000</v>
      </c>
      <c r="F220" s="91"/>
      <c r="G220" s="92"/>
      <c r="H220" s="91"/>
      <c r="I220" s="91"/>
      <c r="J220" s="93"/>
      <c r="K220" s="80" t="s">
        <v>129</v>
      </c>
      <c r="L220" s="247"/>
      <c r="M220" s="226"/>
      <c r="N220" s="227"/>
      <c r="O220" s="98"/>
      <c r="P220" s="98"/>
      <c r="Q220" s="98"/>
      <c r="R220" s="99"/>
      <c r="S220" s="100">
        <f>ROUND(N220*O220*P220*R220,0)</f>
        <v>0</v>
      </c>
      <c r="T220" s="228"/>
      <c r="U220" s="98"/>
      <c r="V220" s="98"/>
      <c r="W220" s="86"/>
      <c r="X220" s="100">
        <f>ROUND(T220*U220*V220*W220,0)</f>
        <v>0</v>
      </c>
      <c r="Y220" s="228"/>
      <c r="Z220" s="98"/>
      <c r="AA220" s="98"/>
      <c r="AB220" s="86"/>
      <c r="AC220" s="100">
        <f>ROUND(Y220*Z220*AA220*AB220,0)</f>
        <v>0</v>
      </c>
      <c r="AD220" s="228"/>
      <c r="AE220" s="98"/>
      <c r="AF220" s="98"/>
      <c r="AG220" s="86"/>
      <c r="AH220" s="100">
        <f>ROUND(AD220*AE220*AF220*AG220,0)</f>
        <v>0</v>
      </c>
      <c r="AI220" s="228"/>
      <c r="AJ220" s="98"/>
      <c r="AK220" s="98"/>
      <c r="AL220" s="86"/>
      <c r="AM220" s="100">
        <f>ROUND(AI220*AJ220*AK220*AL220,0)</f>
        <v>0</v>
      </c>
      <c r="AN220" s="102">
        <f>S220+X220+AH220+AM220+AC220</f>
        <v>0</v>
      </c>
      <c r="AO220" s="105"/>
    </row>
    <row r="221" spans="1:41" ht="13.9" hidden="1" customHeight="1" outlineLevel="1" x14ac:dyDescent="0.2">
      <c r="A221" s="90" t="s">
        <v>128</v>
      </c>
      <c r="B221" s="91" t="str">
        <f t="shared" si="174"/>
        <v>enter at top</v>
      </c>
      <c r="C221" s="91" t="str">
        <f t="shared" si="175"/>
        <v>23520</v>
      </c>
      <c r="D221" s="209"/>
      <c r="E221" s="91" t="str">
        <f t="shared" si="176"/>
        <v>L000</v>
      </c>
      <c r="F221" s="91"/>
      <c r="G221" s="92"/>
      <c r="H221" s="91"/>
      <c r="I221" s="91"/>
      <c r="J221" s="93"/>
      <c r="K221" s="80" t="s">
        <v>129</v>
      </c>
      <c r="L221" s="247"/>
      <c r="M221" s="226"/>
      <c r="N221" s="227"/>
      <c r="O221" s="98"/>
      <c r="P221" s="98"/>
      <c r="Q221" s="98"/>
      <c r="R221" s="99"/>
      <c r="S221" s="100">
        <f>ROUND(N221*O221*P221*R221,0)</f>
        <v>0</v>
      </c>
      <c r="T221" s="228"/>
      <c r="U221" s="98"/>
      <c r="V221" s="98"/>
      <c r="W221" s="86"/>
      <c r="X221" s="100">
        <f>ROUND(T221*U221*V221*W221,0)</f>
        <v>0</v>
      </c>
      <c r="Y221" s="228"/>
      <c r="Z221" s="98"/>
      <c r="AA221" s="98"/>
      <c r="AB221" s="86"/>
      <c r="AC221" s="100">
        <f>ROUND(Y221*Z221*AA221*AB221,0)</f>
        <v>0</v>
      </c>
      <c r="AD221" s="228"/>
      <c r="AE221" s="98"/>
      <c r="AF221" s="98"/>
      <c r="AG221" s="86"/>
      <c r="AH221" s="100">
        <f>ROUND(AD221*AE221*AF221*AG221,0)</f>
        <v>0</v>
      </c>
      <c r="AI221" s="228"/>
      <c r="AJ221" s="98"/>
      <c r="AK221" s="98"/>
      <c r="AL221" s="86"/>
      <c r="AM221" s="100">
        <f>ROUND(AI221*AJ221*AK221*AL221,0)</f>
        <v>0</v>
      </c>
      <c r="AN221" s="102">
        <f>S221+X221+AH221+AM221+AC221</f>
        <v>0</v>
      </c>
      <c r="AO221" s="105"/>
    </row>
    <row r="222" spans="1:41" ht="13.9" hidden="1" customHeight="1" outlineLevel="1" x14ac:dyDescent="0.2">
      <c r="A222" s="90" t="s">
        <v>128</v>
      </c>
      <c r="B222" s="91" t="str">
        <f t="shared" si="174"/>
        <v>enter at top</v>
      </c>
      <c r="C222" s="91" t="str">
        <f t="shared" si="175"/>
        <v>23520</v>
      </c>
      <c r="D222" s="209"/>
      <c r="E222" s="91" t="str">
        <f t="shared" si="176"/>
        <v>L000</v>
      </c>
      <c r="F222" s="91"/>
      <c r="G222" s="92"/>
      <c r="H222" s="91"/>
      <c r="I222" s="91"/>
      <c r="J222" s="93"/>
      <c r="K222" s="80" t="s">
        <v>130</v>
      </c>
      <c r="L222" s="247"/>
      <c r="M222" s="226"/>
      <c r="N222" s="227"/>
      <c r="O222" s="98"/>
      <c r="P222" s="98"/>
      <c r="Q222" s="98"/>
      <c r="R222" s="99"/>
      <c r="S222" s="100">
        <f>ROUND(N222*O222*P222*R222,0)</f>
        <v>0</v>
      </c>
      <c r="T222" s="228"/>
      <c r="U222" s="98"/>
      <c r="V222" s="98"/>
      <c r="W222" s="86"/>
      <c r="X222" s="100">
        <f>ROUND(T222*U222*V222*W222,0)</f>
        <v>0</v>
      </c>
      <c r="Y222" s="228"/>
      <c r="Z222" s="98"/>
      <c r="AA222" s="98"/>
      <c r="AB222" s="86"/>
      <c r="AC222" s="100">
        <f>ROUND(Y222*Z222*AA222*AB222,0)</f>
        <v>0</v>
      </c>
      <c r="AD222" s="228"/>
      <c r="AE222" s="98"/>
      <c r="AF222" s="98"/>
      <c r="AG222" s="86"/>
      <c r="AH222" s="100">
        <f>ROUND(AD222*AE222*AF222*AG222,0)</f>
        <v>0</v>
      </c>
      <c r="AI222" s="228"/>
      <c r="AJ222" s="98"/>
      <c r="AK222" s="98"/>
      <c r="AL222" s="86"/>
      <c r="AM222" s="100">
        <f>ROUND(AI222*AJ222*AK222*AL222,0)</f>
        <v>0</v>
      </c>
      <c r="AN222" s="102">
        <f>S222+X222+AH222+AM222+AC222</f>
        <v>0</v>
      </c>
      <c r="AO222" s="105"/>
    </row>
    <row r="223" spans="1:41" ht="13.9" hidden="1" customHeight="1" outlineLevel="1" x14ac:dyDescent="0.2">
      <c r="A223" s="143"/>
      <c r="B223" s="143"/>
      <c r="C223" s="143"/>
      <c r="D223" s="143"/>
      <c r="E223" s="143"/>
      <c r="F223" s="143"/>
      <c r="G223" s="143"/>
      <c r="H223" s="143"/>
      <c r="I223" s="143"/>
      <c r="J223" s="149"/>
      <c r="K223" s="80"/>
      <c r="L223" s="247"/>
      <c r="M223" s="226"/>
      <c r="N223" s="227"/>
      <c r="O223" s="98"/>
      <c r="P223" s="98"/>
      <c r="Q223" s="98"/>
      <c r="R223" s="99"/>
      <c r="S223" s="86"/>
      <c r="T223" s="228"/>
      <c r="U223" s="98"/>
      <c r="V223" s="98"/>
      <c r="W223" s="86"/>
      <c r="X223" s="86"/>
      <c r="Y223" s="228"/>
      <c r="Z223" s="85"/>
      <c r="AA223" s="85"/>
      <c r="AB223" s="86"/>
      <c r="AC223" s="86"/>
      <c r="AD223" s="228"/>
      <c r="AE223" s="85"/>
      <c r="AF223" s="85"/>
      <c r="AG223" s="86"/>
      <c r="AH223" s="86"/>
      <c r="AI223" s="228"/>
      <c r="AJ223" s="85"/>
      <c r="AK223" s="85"/>
      <c r="AL223" s="86"/>
      <c r="AM223" s="86"/>
      <c r="AN223" s="248"/>
      <c r="AO223" s="43"/>
    </row>
    <row r="224" spans="1:41" s="125" customFormat="1" ht="13.9" hidden="1" customHeight="1" outlineLevel="1" x14ac:dyDescent="0.2">
      <c r="A224" s="112"/>
      <c r="B224" s="112"/>
      <c r="C224" s="112"/>
      <c r="D224" s="112"/>
      <c r="E224" s="112"/>
      <c r="F224" s="112"/>
      <c r="G224" s="112"/>
      <c r="H224" s="112"/>
      <c r="I224" s="112"/>
      <c r="J224" s="113" t="s">
        <v>131</v>
      </c>
      <c r="K224" s="114"/>
      <c r="L224" s="115"/>
      <c r="M224" s="116"/>
      <c r="N224" s="117"/>
      <c r="O224" s="118"/>
      <c r="P224" s="119"/>
      <c r="Q224" s="119"/>
      <c r="R224" s="120"/>
      <c r="S224" s="121">
        <f>SUM(S206:S223)</f>
        <v>0</v>
      </c>
      <c r="T224" s="122"/>
      <c r="U224" s="118"/>
      <c r="V224" s="119"/>
      <c r="W224" s="120"/>
      <c r="X224" s="121">
        <f>SUM(X206:X223)</f>
        <v>0</v>
      </c>
      <c r="Y224" s="122"/>
      <c r="Z224" s="118"/>
      <c r="AA224" s="119"/>
      <c r="AB224" s="120"/>
      <c r="AC224" s="121">
        <f>SUM(AC206:AC223)</f>
        <v>0</v>
      </c>
      <c r="AD224" s="122"/>
      <c r="AE224" s="118"/>
      <c r="AF224" s="119"/>
      <c r="AG224" s="120"/>
      <c r="AH224" s="121">
        <f>SUM(AH206:AH223)</f>
        <v>0</v>
      </c>
      <c r="AI224" s="122"/>
      <c r="AJ224" s="118"/>
      <c r="AK224" s="119"/>
      <c r="AL224" s="120"/>
      <c r="AM224" s="121">
        <f>SUM(AM206:AM223)</f>
        <v>0</v>
      </c>
      <c r="AN224" s="123">
        <f>SUM(AN206:AN223)</f>
        <v>0</v>
      </c>
      <c r="AO224" s="124" t="str">
        <f>IF(SUM(S224,X224,AC224,AH224,AM224)=AN224,"Ties", "Doesn't Foot")</f>
        <v>Ties</v>
      </c>
    </row>
    <row r="225" spans="1:41" ht="13.9" hidden="1" customHeight="1" outlineLevel="1" x14ac:dyDescent="0.2">
      <c r="A225" s="152"/>
      <c r="B225" s="152"/>
      <c r="C225" s="152"/>
      <c r="D225" s="152"/>
      <c r="E225" s="152"/>
      <c r="F225" s="152"/>
      <c r="G225" s="152"/>
      <c r="H225" s="152"/>
      <c r="I225" s="152"/>
      <c r="J225" s="153"/>
      <c r="K225" s="154"/>
      <c r="L225" s="155"/>
      <c r="M225" s="156"/>
      <c r="N225" s="157"/>
      <c r="O225" s="158"/>
      <c r="P225" s="158"/>
      <c r="Q225" s="158"/>
      <c r="R225" s="159"/>
      <c r="S225" s="160"/>
      <c r="T225" s="161"/>
      <c r="U225" s="158"/>
      <c r="V225" s="158"/>
      <c r="W225" s="159"/>
      <c r="X225" s="160"/>
      <c r="Y225" s="161"/>
      <c r="Z225" s="158"/>
      <c r="AA225" s="158"/>
      <c r="AB225" s="159"/>
      <c r="AC225" s="160"/>
      <c r="AD225" s="161"/>
      <c r="AE225" s="158"/>
      <c r="AF225" s="158"/>
      <c r="AG225" s="159"/>
      <c r="AH225" s="160"/>
      <c r="AI225" s="161"/>
      <c r="AJ225" s="158"/>
      <c r="AK225" s="158"/>
      <c r="AL225" s="159"/>
      <c r="AM225" s="160"/>
      <c r="AN225" s="162"/>
      <c r="AO225" s="148"/>
    </row>
    <row r="226" spans="1:41" s="125" customFormat="1" ht="13.9" customHeight="1" collapsed="1" thickBot="1" x14ac:dyDescent="0.25">
      <c r="A226" s="163"/>
      <c r="B226" s="163"/>
      <c r="C226" s="163"/>
      <c r="D226" s="163"/>
      <c r="E226" s="163"/>
      <c r="F226" s="163"/>
      <c r="G226" s="163"/>
      <c r="H226" s="163"/>
      <c r="I226" s="163"/>
      <c r="J226" s="164" t="s">
        <v>132</v>
      </c>
      <c r="K226" s="165"/>
      <c r="L226" s="166"/>
      <c r="M226" s="167"/>
      <c r="N226" s="168"/>
      <c r="O226" s="169"/>
      <c r="P226" s="170"/>
      <c r="Q226" s="170"/>
      <c r="R226" s="171"/>
      <c r="S226" s="172">
        <f>S185+S205+S224</f>
        <v>30</v>
      </c>
      <c r="T226" s="173"/>
      <c r="U226" s="169"/>
      <c r="V226" s="170"/>
      <c r="W226" s="171"/>
      <c r="X226" s="172">
        <f>X185+X205+X224</f>
        <v>9</v>
      </c>
      <c r="Y226" s="173"/>
      <c r="Z226" s="169"/>
      <c r="AA226" s="170"/>
      <c r="AB226" s="171"/>
      <c r="AC226" s="172">
        <f>AC185+AC205+AC224</f>
        <v>9</v>
      </c>
      <c r="AD226" s="173"/>
      <c r="AE226" s="169"/>
      <c r="AF226" s="170"/>
      <c r="AG226" s="171"/>
      <c r="AH226" s="172">
        <f>AH185+AH205+AH224</f>
        <v>9</v>
      </c>
      <c r="AI226" s="173"/>
      <c r="AJ226" s="169"/>
      <c r="AK226" s="170"/>
      <c r="AL226" s="171"/>
      <c r="AM226" s="172">
        <f>AM185+AM205+AM224</f>
        <v>0</v>
      </c>
      <c r="AN226" s="174">
        <f>AN185+AN205+AN224</f>
        <v>57</v>
      </c>
      <c r="AO226" s="124" t="str">
        <f>IF(SUM(S226,X226,AC226,AH226,AM226)=AN226,"Ties", "Doesn't Foot")</f>
        <v>Ties</v>
      </c>
    </row>
    <row r="227" spans="1:41" s="183" customFormat="1" ht="13.9" hidden="1" customHeight="1" x14ac:dyDescent="0.2">
      <c r="A227" s="175"/>
      <c r="B227" s="175"/>
      <c r="C227" s="175"/>
      <c r="D227" s="175"/>
      <c r="E227" s="175"/>
      <c r="F227" s="175"/>
      <c r="G227" s="175"/>
      <c r="H227" s="175"/>
      <c r="I227" s="175"/>
      <c r="J227" s="176"/>
      <c r="K227" s="177"/>
      <c r="L227" s="178"/>
      <c r="M227" s="178"/>
      <c r="N227" s="179"/>
      <c r="O227" s="180"/>
      <c r="P227" s="178"/>
      <c r="Q227" s="178"/>
      <c r="R227" s="181"/>
      <c r="S227" s="182" t="str">
        <f>IF(SUM(S164:S226)/3=S226," ", "Doesn't Foot")</f>
        <v xml:space="preserve"> </v>
      </c>
      <c r="T227" s="179"/>
      <c r="U227" s="180"/>
      <c r="V227" s="178"/>
      <c r="W227" s="181"/>
      <c r="X227" s="182" t="str">
        <f>IF(SUM(X164:X226)/3=X226," ", "Doesn't Foot")</f>
        <v xml:space="preserve"> </v>
      </c>
      <c r="Y227" s="179"/>
      <c r="Z227" s="180"/>
      <c r="AA227" s="178"/>
      <c r="AB227" s="181"/>
      <c r="AC227" s="182" t="str">
        <f>IF(SUM(AC164:AC226)/3=AC226," ", "Doesn't Foot")</f>
        <v xml:space="preserve"> </v>
      </c>
      <c r="AD227" s="179"/>
      <c r="AE227" s="180"/>
      <c r="AF227" s="178"/>
      <c r="AG227" s="181"/>
      <c r="AH227" s="182" t="str">
        <f>IF(SUM(AH164:AH226)/3=AH226," ", "Doesn't Foot")</f>
        <v xml:space="preserve"> </v>
      </c>
      <c r="AI227" s="179"/>
      <c r="AJ227" s="180"/>
      <c r="AK227" s="178"/>
      <c r="AL227" s="181"/>
      <c r="AM227" s="182" t="str">
        <f>IF(SUM(AM164:AM226)/3=AM226," ", "Doesn't Foot")</f>
        <v xml:space="preserve"> </v>
      </c>
      <c r="AN227" s="182" t="str">
        <f>IF(SUM(AN164:AN226)/3=AN226," ", "Doesn't Foot")</f>
        <v xml:space="preserve"> </v>
      </c>
      <c r="AO227" s="124"/>
    </row>
    <row r="228" spans="1:41" s="21" customFormat="1" ht="13.9" hidden="1" customHeight="1" outlineLevel="1" x14ac:dyDescent="0.2">
      <c r="A228" s="45"/>
      <c r="B228" s="45"/>
      <c r="C228" s="45"/>
      <c r="D228" s="45"/>
      <c r="E228" s="45"/>
      <c r="F228" s="45"/>
      <c r="G228" s="45"/>
      <c r="H228" s="45"/>
      <c r="I228" s="45"/>
      <c r="J228" s="46" t="s">
        <v>133</v>
      </c>
      <c r="K228" s="47"/>
      <c r="L228" s="48"/>
      <c r="M228" s="48"/>
      <c r="N228" s="49"/>
      <c r="O228" s="50"/>
      <c r="P228" s="47"/>
      <c r="Q228" s="47"/>
      <c r="R228" s="51"/>
      <c r="S228" s="52"/>
      <c r="T228" s="49"/>
      <c r="U228" s="50"/>
      <c r="V228" s="47"/>
      <c r="W228" s="51"/>
      <c r="X228" s="52"/>
      <c r="Y228" s="49"/>
      <c r="Z228" s="50"/>
      <c r="AA228" s="47"/>
      <c r="AB228" s="51"/>
      <c r="AC228" s="52"/>
      <c r="AD228" s="49"/>
      <c r="AE228" s="50"/>
      <c r="AF228" s="47"/>
      <c r="AG228" s="51"/>
      <c r="AH228" s="52"/>
      <c r="AI228" s="49"/>
      <c r="AJ228" s="50"/>
      <c r="AK228" s="47"/>
      <c r="AL228" s="51"/>
      <c r="AM228" s="52"/>
      <c r="AN228" s="52"/>
      <c r="AO228" s="34"/>
    </row>
    <row r="229" spans="1:41" s="44" customFormat="1" ht="13.9" hidden="1" customHeight="1" outlineLevel="1" x14ac:dyDescent="0.2">
      <c r="A229" s="184"/>
      <c r="B229" s="184"/>
      <c r="C229" s="184"/>
      <c r="D229" s="184"/>
      <c r="E229" s="184"/>
      <c r="F229" s="184"/>
      <c r="G229" s="184"/>
      <c r="H229" s="184"/>
      <c r="I229" s="184"/>
      <c r="J229" s="185"/>
      <c r="K229" s="186"/>
      <c r="L229" s="187"/>
      <c r="M229" s="188"/>
      <c r="N229" s="189"/>
      <c r="O229" s="190"/>
      <c r="P229" s="190"/>
      <c r="Q229" s="190"/>
      <c r="R229" s="191"/>
      <c r="S229" s="191"/>
      <c r="T229" s="192"/>
      <c r="U229" s="190"/>
      <c r="V229" s="190"/>
      <c r="W229" s="191"/>
      <c r="X229" s="191"/>
      <c r="Y229" s="192"/>
      <c r="Z229" s="190"/>
      <c r="AA229" s="190"/>
      <c r="AB229" s="191"/>
      <c r="AC229" s="191"/>
      <c r="AD229" s="192"/>
      <c r="AE229" s="190"/>
      <c r="AF229" s="190"/>
      <c r="AG229" s="191"/>
      <c r="AH229" s="191"/>
      <c r="AI229" s="192"/>
      <c r="AJ229" s="190"/>
      <c r="AK229" s="190"/>
      <c r="AL229" s="191"/>
      <c r="AM229" s="191"/>
      <c r="AN229" s="193"/>
      <c r="AO229" s="103"/>
    </row>
    <row r="230" spans="1:41" s="125" customFormat="1" ht="13.9" hidden="1" customHeight="1" outlineLevel="1" x14ac:dyDescent="0.2">
      <c r="A230" s="79"/>
      <c r="B230" s="79"/>
      <c r="C230" s="79"/>
      <c r="D230" s="79"/>
      <c r="E230" s="79"/>
      <c r="F230" s="79"/>
      <c r="G230" s="79"/>
      <c r="H230" s="79"/>
      <c r="I230" s="79"/>
      <c r="J230" s="67" t="s">
        <v>134</v>
      </c>
      <c r="K230" s="217"/>
      <c r="L230" s="136"/>
      <c r="M230" s="82"/>
      <c r="N230" s="83"/>
      <c r="O230" s="84"/>
      <c r="P230" s="85"/>
      <c r="Q230" s="85"/>
      <c r="R230" s="218"/>
      <c r="S230" s="218"/>
      <c r="T230" s="87"/>
      <c r="U230" s="84"/>
      <c r="V230" s="85"/>
      <c r="W230" s="218"/>
      <c r="X230" s="218"/>
      <c r="Y230" s="87"/>
      <c r="Z230" s="84"/>
      <c r="AA230" s="85"/>
      <c r="AB230" s="218"/>
      <c r="AC230" s="218"/>
      <c r="AD230" s="87"/>
      <c r="AE230" s="84"/>
      <c r="AF230" s="85"/>
      <c r="AG230" s="218"/>
      <c r="AH230" s="218"/>
      <c r="AI230" s="87"/>
      <c r="AJ230" s="84"/>
      <c r="AK230" s="85"/>
      <c r="AL230" s="218"/>
      <c r="AM230" s="218"/>
      <c r="AN230" s="219"/>
      <c r="AO230" s="183"/>
    </row>
    <row r="231" spans="1:41" ht="13.9" hidden="1" customHeight="1" outlineLevel="1" x14ac:dyDescent="0.2">
      <c r="A231" s="90">
        <v>7590</v>
      </c>
      <c r="B231" s="91" t="str">
        <f t="shared" ref="B231" si="177">IF(AB=0,"enter at top",AB)</f>
        <v>enter at top</v>
      </c>
      <c r="C231" s="91" t="str">
        <f t="shared" ref="C231" si="178">IF(DEPT=0,"enter at top",DEPT)</f>
        <v>23520</v>
      </c>
      <c r="D231" s="209"/>
      <c r="E231" s="91" t="str">
        <f t="shared" ref="E231" si="179">CONCATENATE(AB,"L000")</f>
        <v>L000</v>
      </c>
      <c r="F231" s="91"/>
      <c r="G231" s="92"/>
      <c r="H231" s="92"/>
      <c r="I231" s="92"/>
      <c r="J231" s="93"/>
      <c r="K231" s="80" t="s">
        <v>135</v>
      </c>
      <c r="L231" s="111"/>
      <c r="M231" s="96"/>
      <c r="N231" s="97"/>
      <c r="O231" s="98"/>
      <c r="P231" s="109"/>
      <c r="Q231" s="109"/>
      <c r="R231" s="99"/>
      <c r="S231" s="100">
        <f>ROUND(N231*O231*P231*R231,0)</f>
        <v>0</v>
      </c>
      <c r="T231" s="101"/>
      <c r="U231" s="98"/>
      <c r="V231" s="109"/>
      <c r="W231" s="99"/>
      <c r="X231" s="100">
        <f>ROUND(T231*U231*V231*W231,0)</f>
        <v>0</v>
      </c>
      <c r="Y231" s="101"/>
      <c r="Z231" s="98"/>
      <c r="AA231" s="109"/>
      <c r="AB231" s="99"/>
      <c r="AC231" s="100">
        <f>ROUND(Y231*Z231*AA231*AB231,0)</f>
        <v>0</v>
      </c>
      <c r="AD231" s="101"/>
      <c r="AE231" s="98"/>
      <c r="AF231" s="109"/>
      <c r="AG231" s="99"/>
      <c r="AH231" s="100">
        <f>ROUND(AD231*AE231*AF231*AG231,0)</f>
        <v>0</v>
      </c>
      <c r="AI231" s="101"/>
      <c r="AJ231" s="98"/>
      <c r="AK231" s="109"/>
      <c r="AL231" s="99"/>
      <c r="AM231" s="100">
        <f>ROUND(AI231*AJ231*AK231*AL231,0)</f>
        <v>0</v>
      </c>
      <c r="AN231" s="102">
        <f>S231+X231+AH231+AM231+AC231</f>
        <v>0</v>
      </c>
      <c r="AO231" s="105"/>
    </row>
    <row r="232" spans="1:41" ht="13.9" hidden="1" customHeight="1" outlineLevel="1" x14ac:dyDescent="0.2">
      <c r="A232" s="143"/>
      <c r="B232" s="143"/>
      <c r="C232" s="143"/>
      <c r="D232" s="143"/>
      <c r="E232" s="143"/>
      <c r="F232" s="143"/>
      <c r="G232" s="143"/>
      <c r="H232" s="143"/>
      <c r="I232" s="143"/>
      <c r="J232" s="149"/>
      <c r="K232" s="80"/>
      <c r="L232" s="150"/>
      <c r="M232" s="151"/>
      <c r="N232" s="97"/>
      <c r="O232" s="98"/>
      <c r="P232" s="98"/>
      <c r="Q232" s="98"/>
      <c r="R232" s="99"/>
      <c r="S232" s="99"/>
      <c r="T232" s="101"/>
      <c r="U232" s="98"/>
      <c r="V232" s="98"/>
      <c r="W232" s="99"/>
      <c r="X232" s="99"/>
      <c r="Y232" s="101"/>
      <c r="Z232" s="98"/>
      <c r="AA232" s="98"/>
      <c r="AB232" s="99"/>
      <c r="AC232" s="99"/>
      <c r="AD232" s="101"/>
      <c r="AE232" s="98"/>
      <c r="AF232" s="98"/>
      <c r="AG232" s="99"/>
      <c r="AH232" s="99"/>
      <c r="AI232" s="101"/>
      <c r="AJ232" s="98"/>
      <c r="AK232" s="98"/>
      <c r="AL232" s="99"/>
      <c r="AM232" s="99"/>
      <c r="AN232" s="258"/>
      <c r="AO232" s="89"/>
    </row>
    <row r="233" spans="1:41" s="268" customFormat="1" ht="13.9" hidden="1" customHeight="1" outlineLevel="1" x14ac:dyDescent="0.2">
      <c r="A233" s="259"/>
      <c r="B233" s="259"/>
      <c r="C233" s="259"/>
      <c r="D233" s="259"/>
      <c r="E233" s="259"/>
      <c r="F233" s="259"/>
      <c r="G233" s="259"/>
      <c r="H233" s="259"/>
      <c r="I233" s="259"/>
      <c r="J233" s="67" t="s">
        <v>136</v>
      </c>
      <c r="K233" s="260"/>
      <c r="L233" s="81"/>
      <c r="M233" s="253"/>
      <c r="N233" s="261"/>
      <c r="O233" s="262"/>
      <c r="P233" s="263"/>
      <c r="Q233" s="263"/>
      <c r="R233" s="264"/>
      <c r="S233" s="264"/>
      <c r="T233" s="265"/>
      <c r="U233" s="262"/>
      <c r="V233" s="263"/>
      <c r="W233" s="264"/>
      <c r="X233" s="264"/>
      <c r="Y233" s="265"/>
      <c r="Z233" s="262"/>
      <c r="AA233" s="263"/>
      <c r="AB233" s="264"/>
      <c r="AC233" s="264"/>
      <c r="AD233" s="265"/>
      <c r="AE233" s="262"/>
      <c r="AF233" s="263"/>
      <c r="AG233" s="264"/>
      <c r="AH233" s="264"/>
      <c r="AI233" s="265"/>
      <c r="AJ233" s="262"/>
      <c r="AK233" s="263"/>
      <c r="AL233" s="264"/>
      <c r="AM233" s="264"/>
      <c r="AN233" s="266"/>
      <c r="AO233" s="267"/>
    </row>
    <row r="234" spans="1:41" ht="13.9" hidden="1" customHeight="1" outlineLevel="1" x14ac:dyDescent="0.2">
      <c r="A234" s="90">
        <v>8400</v>
      </c>
      <c r="B234" s="91" t="str">
        <f t="shared" ref="B234:B236" si="180">IF(AB=0,"enter at top",AB)</f>
        <v>enter at top</v>
      </c>
      <c r="C234" s="91" t="str">
        <f t="shared" ref="C234:C236" si="181">IF(DEPT=0,"enter at top",DEPT)</f>
        <v>23520</v>
      </c>
      <c r="D234" s="209"/>
      <c r="E234" s="209"/>
      <c r="F234" s="91"/>
      <c r="G234" s="92"/>
      <c r="H234" s="92"/>
      <c r="I234" s="92"/>
      <c r="J234" s="93"/>
      <c r="K234" s="80" t="s">
        <v>137</v>
      </c>
      <c r="L234" s="247"/>
      <c r="M234" s="226"/>
      <c r="N234" s="227"/>
      <c r="O234" s="98"/>
      <c r="P234" s="98"/>
      <c r="Q234" s="98"/>
      <c r="R234" s="99"/>
      <c r="S234" s="100">
        <f>ROUND(N234*O234*P234*R234,0)</f>
        <v>0</v>
      </c>
      <c r="T234" s="227"/>
      <c r="U234" s="98"/>
      <c r="V234" s="98"/>
      <c r="W234" s="99"/>
      <c r="X234" s="100">
        <f>ROUND(T234*U234*V234*W234,0)</f>
        <v>0</v>
      </c>
      <c r="Y234" s="228">
        <v>0</v>
      </c>
      <c r="Z234" s="98"/>
      <c r="AA234" s="98"/>
      <c r="AB234" s="86"/>
      <c r="AC234" s="100">
        <f>ROUND(Y234*Z234*AA234*AB234,0)</f>
        <v>0</v>
      </c>
      <c r="AD234" s="228"/>
      <c r="AE234" s="98"/>
      <c r="AF234" s="98"/>
      <c r="AG234" s="86"/>
      <c r="AH234" s="100">
        <f>ROUND(AD234*AE234*AF234*AG234,0)</f>
        <v>0</v>
      </c>
      <c r="AI234" s="228"/>
      <c r="AJ234" s="98"/>
      <c r="AK234" s="98"/>
      <c r="AL234" s="86"/>
      <c r="AM234" s="100">
        <f>ROUND(AI234*AJ234*AK234*AL234,0)</f>
        <v>0</v>
      </c>
      <c r="AN234" s="102">
        <f>S234+X234+AH234+AM234+AC234</f>
        <v>0</v>
      </c>
      <c r="AO234" s="105"/>
    </row>
    <row r="235" spans="1:41" ht="13.9" hidden="1" customHeight="1" outlineLevel="1" x14ac:dyDescent="0.2">
      <c r="A235" s="90">
        <v>8400</v>
      </c>
      <c r="B235" s="91" t="str">
        <f t="shared" si="180"/>
        <v>enter at top</v>
      </c>
      <c r="C235" s="91" t="str">
        <f t="shared" si="181"/>
        <v>23520</v>
      </c>
      <c r="D235" s="209"/>
      <c r="E235" s="209"/>
      <c r="F235" s="91"/>
      <c r="G235" s="92"/>
      <c r="H235" s="92"/>
      <c r="I235" s="92"/>
      <c r="J235" s="93"/>
      <c r="K235" s="80" t="s">
        <v>137</v>
      </c>
      <c r="L235" s="247"/>
      <c r="M235" s="226"/>
      <c r="N235" s="227"/>
      <c r="O235" s="98"/>
      <c r="P235" s="98"/>
      <c r="Q235" s="98"/>
      <c r="R235" s="99"/>
      <c r="S235" s="100">
        <f>ROUND(N235*O235*P235*R235,0)</f>
        <v>0</v>
      </c>
      <c r="T235" s="228"/>
      <c r="U235" s="98"/>
      <c r="V235" s="98"/>
      <c r="W235" s="86"/>
      <c r="X235" s="100">
        <f>ROUND(T235*U235*V235*W235,0)</f>
        <v>0</v>
      </c>
      <c r="Y235" s="228"/>
      <c r="Z235" s="98"/>
      <c r="AA235" s="98"/>
      <c r="AB235" s="86"/>
      <c r="AC235" s="100">
        <f>ROUND(Y235*Z235*AA235*AB235,0)</f>
        <v>0</v>
      </c>
      <c r="AD235" s="228"/>
      <c r="AE235" s="98"/>
      <c r="AF235" s="98"/>
      <c r="AG235" s="86"/>
      <c r="AH235" s="100">
        <f>ROUND(AD235*AE235*AF235*AG235,0)</f>
        <v>0</v>
      </c>
      <c r="AI235" s="228"/>
      <c r="AJ235" s="98"/>
      <c r="AK235" s="98"/>
      <c r="AL235" s="86"/>
      <c r="AM235" s="100">
        <f>ROUND(AI235*AJ235*AK235*AL235,0)</f>
        <v>0</v>
      </c>
      <c r="AN235" s="102">
        <f>S235+X235+AH235+AM235+AC235</f>
        <v>0</v>
      </c>
      <c r="AO235" s="105"/>
    </row>
    <row r="236" spans="1:41" ht="13.9" hidden="1" customHeight="1" outlineLevel="1" x14ac:dyDescent="0.2">
      <c r="A236" s="90">
        <v>8400</v>
      </c>
      <c r="B236" s="91" t="str">
        <f t="shared" si="180"/>
        <v>enter at top</v>
      </c>
      <c r="C236" s="91" t="str">
        <f t="shared" si="181"/>
        <v>23520</v>
      </c>
      <c r="D236" s="209"/>
      <c r="E236" s="209"/>
      <c r="F236" s="91"/>
      <c r="G236" s="92"/>
      <c r="H236" s="92"/>
      <c r="I236" s="92"/>
      <c r="J236" s="93"/>
      <c r="K236" s="80" t="s">
        <v>138</v>
      </c>
      <c r="L236" s="247"/>
      <c r="M236" s="226"/>
      <c r="N236" s="227"/>
      <c r="O236" s="98"/>
      <c r="P236" s="98"/>
      <c r="Q236" s="98"/>
      <c r="R236" s="99"/>
      <c r="S236" s="100">
        <f>ROUND(N236*O236*P236*R236,0)</f>
        <v>0</v>
      </c>
      <c r="T236" s="228"/>
      <c r="U236" s="98"/>
      <c r="V236" s="98"/>
      <c r="W236" s="86"/>
      <c r="X236" s="100">
        <f>ROUND(T236*U236*V236*W236,0)</f>
        <v>0</v>
      </c>
      <c r="Y236" s="228"/>
      <c r="Z236" s="98"/>
      <c r="AA236" s="98"/>
      <c r="AB236" s="86"/>
      <c r="AC236" s="100">
        <f>ROUND(Y236*Z236*AA236*AB236,0)</f>
        <v>0</v>
      </c>
      <c r="AD236" s="228"/>
      <c r="AE236" s="98"/>
      <c r="AF236" s="98"/>
      <c r="AG236" s="86"/>
      <c r="AH236" s="100">
        <f>ROUND(AD236*AE236*AF236*AG236,0)</f>
        <v>0</v>
      </c>
      <c r="AI236" s="228"/>
      <c r="AJ236" s="98"/>
      <c r="AK236" s="98"/>
      <c r="AL236" s="86"/>
      <c r="AM236" s="100">
        <f>ROUND(AI236*AJ236*AK236*AL236,0)</f>
        <v>0</v>
      </c>
      <c r="AN236" s="102">
        <f>S236+X236+AH236+AM236+AC236</f>
        <v>0</v>
      </c>
      <c r="AO236" s="105"/>
    </row>
    <row r="237" spans="1:41" ht="13.9" hidden="1" customHeight="1" outlineLevel="1" x14ac:dyDescent="0.2">
      <c r="A237" s="152"/>
      <c r="B237" s="152"/>
      <c r="C237" s="152"/>
      <c r="D237" s="152"/>
      <c r="E237" s="152"/>
      <c r="F237" s="152"/>
      <c r="G237" s="152"/>
      <c r="H237" s="152"/>
      <c r="I237" s="152"/>
      <c r="J237" s="153"/>
      <c r="K237" s="154"/>
      <c r="L237" s="269"/>
      <c r="M237" s="270"/>
      <c r="N237" s="271"/>
      <c r="O237" s="158"/>
      <c r="P237" s="158"/>
      <c r="Q237" s="158"/>
      <c r="R237" s="215"/>
      <c r="S237" s="215"/>
      <c r="T237" s="272"/>
      <c r="U237" s="158"/>
      <c r="V237" s="158"/>
      <c r="W237" s="215"/>
      <c r="X237" s="215"/>
      <c r="Y237" s="272"/>
      <c r="Z237" s="158"/>
      <c r="AA237" s="158"/>
      <c r="AB237" s="215"/>
      <c r="AC237" s="215"/>
      <c r="AD237" s="272"/>
      <c r="AE237" s="158"/>
      <c r="AF237" s="158"/>
      <c r="AG237" s="215"/>
      <c r="AH237" s="215"/>
      <c r="AI237" s="272"/>
      <c r="AJ237" s="158"/>
      <c r="AK237" s="158"/>
      <c r="AL237" s="215"/>
      <c r="AM237" s="215"/>
      <c r="AN237" s="216"/>
      <c r="AO237" s="7"/>
    </row>
    <row r="238" spans="1:41" s="125" customFormat="1" ht="13.9" hidden="1" customHeight="1" x14ac:dyDescent="0.2">
      <c r="A238" s="163"/>
      <c r="B238" s="163"/>
      <c r="C238" s="163"/>
      <c r="D238" s="163"/>
      <c r="E238" s="163"/>
      <c r="F238" s="163"/>
      <c r="G238" s="163"/>
      <c r="H238" s="163"/>
      <c r="I238" s="163"/>
      <c r="J238" s="164" t="s">
        <v>139</v>
      </c>
      <c r="K238" s="165"/>
      <c r="L238" s="166"/>
      <c r="M238" s="167"/>
      <c r="N238" s="168"/>
      <c r="O238" s="169"/>
      <c r="P238" s="170"/>
      <c r="Q238" s="170"/>
      <c r="R238" s="171"/>
      <c r="S238" s="172">
        <f>SUM(S230:S237)</f>
        <v>0</v>
      </c>
      <c r="T238" s="173"/>
      <c r="U238" s="169"/>
      <c r="V238" s="170"/>
      <c r="W238" s="171"/>
      <c r="X238" s="172">
        <f>SUM(X230:X237)</f>
        <v>0</v>
      </c>
      <c r="Y238" s="173"/>
      <c r="Z238" s="169"/>
      <c r="AA238" s="170"/>
      <c r="AB238" s="171"/>
      <c r="AC238" s="172">
        <f>SUM(AC230:AC237)</f>
        <v>0</v>
      </c>
      <c r="AD238" s="173"/>
      <c r="AE238" s="169"/>
      <c r="AF238" s="170"/>
      <c r="AG238" s="171"/>
      <c r="AH238" s="172">
        <f>SUM(AH230:AH237)</f>
        <v>0</v>
      </c>
      <c r="AI238" s="173"/>
      <c r="AJ238" s="169"/>
      <c r="AK238" s="170"/>
      <c r="AL238" s="171"/>
      <c r="AM238" s="172">
        <f>SUM(AM230:AM237)</f>
        <v>0</v>
      </c>
      <c r="AN238" s="174">
        <f>SUM(AN230:AN237)</f>
        <v>0</v>
      </c>
      <c r="AO238" s="124" t="str">
        <f>IF(SUM(S238,X238,AC238,AH238,AM238)=AN238,"Ties", "Doesn't Foot")</f>
        <v>Ties</v>
      </c>
    </row>
    <row r="239" spans="1:41" s="183" customFormat="1" ht="13.9" hidden="1" customHeight="1" x14ac:dyDescent="0.2">
      <c r="A239" s="175"/>
      <c r="B239" s="175"/>
      <c r="C239" s="175"/>
      <c r="D239" s="175"/>
      <c r="E239" s="175"/>
      <c r="F239" s="175"/>
      <c r="G239" s="175"/>
      <c r="H239" s="175"/>
      <c r="I239" s="175"/>
      <c r="J239" s="176"/>
      <c r="K239" s="177"/>
      <c r="L239" s="178"/>
      <c r="M239" s="178"/>
      <c r="N239" s="179"/>
      <c r="O239" s="180"/>
      <c r="P239" s="178"/>
      <c r="Q239" s="178"/>
      <c r="R239" s="181"/>
      <c r="S239" s="182" t="str">
        <f>IF(SUM(S230:S238)/2=S238," ", "Doesn't Foot")</f>
        <v xml:space="preserve"> </v>
      </c>
      <c r="T239" s="179"/>
      <c r="U239" s="180"/>
      <c r="V239" s="178"/>
      <c r="W239" s="181"/>
      <c r="X239" s="182" t="str">
        <f>IF(SUM(X230:X238)/2=X238," ", "Doesn't Foot")</f>
        <v xml:space="preserve"> </v>
      </c>
      <c r="Y239" s="179"/>
      <c r="Z239" s="180"/>
      <c r="AA239" s="178"/>
      <c r="AB239" s="181"/>
      <c r="AC239" s="182" t="str">
        <f>IF(SUM(AC230:AC238)/2=AC238," ", "Doesn't Foot")</f>
        <v xml:space="preserve"> </v>
      </c>
      <c r="AD239" s="179"/>
      <c r="AE239" s="180"/>
      <c r="AF239" s="178"/>
      <c r="AG239" s="181"/>
      <c r="AH239" s="182" t="str">
        <f>IF(SUM(AH230:AH238)/2=AH238," ", "Doesn't Foot")</f>
        <v xml:space="preserve"> </v>
      </c>
      <c r="AI239" s="179"/>
      <c r="AJ239" s="180"/>
      <c r="AK239" s="178"/>
      <c r="AL239" s="181"/>
      <c r="AM239" s="182" t="str">
        <f>IF(SUM(AM230:AM238)/2=AM238," ", "Doesn't Foot")</f>
        <v xml:space="preserve"> </v>
      </c>
      <c r="AN239" s="182" t="str">
        <f>IF(SUM(AN230:AN238)/2=AN238," ", "Doesn't Foot")</f>
        <v xml:space="preserve"> </v>
      </c>
      <c r="AO239" s="124"/>
    </row>
    <row r="240" spans="1:41" s="21" customFormat="1" ht="13.9" customHeight="1" outlineLevel="1" x14ac:dyDescent="0.2">
      <c r="A240" s="45"/>
      <c r="B240" s="45"/>
      <c r="C240" s="45"/>
      <c r="D240" s="45"/>
      <c r="E240" s="45"/>
      <c r="F240" s="45"/>
      <c r="G240" s="45"/>
      <c r="H240" s="45"/>
      <c r="I240" s="45"/>
      <c r="J240" s="46" t="s">
        <v>140</v>
      </c>
      <c r="K240" s="47"/>
      <c r="L240" s="48"/>
      <c r="M240" s="48"/>
      <c r="N240" s="49"/>
      <c r="O240" s="50"/>
      <c r="P240" s="47"/>
      <c r="Q240" s="47"/>
      <c r="R240" s="51"/>
      <c r="S240" s="52"/>
      <c r="T240" s="49"/>
      <c r="U240" s="50"/>
      <c r="V240" s="47"/>
      <c r="W240" s="51"/>
      <c r="X240" s="52"/>
      <c r="Y240" s="49"/>
      <c r="Z240" s="50"/>
      <c r="AA240" s="47"/>
      <c r="AB240" s="51"/>
      <c r="AC240" s="52"/>
      <c r="AD240" s="49"/>
      <c r="AE240" s="50"/>
      <c r="AF240" s="47"/>
      <c r="AG240" s="51"/>
      <c r="AH240" s="52"/>
      <c r="AI240" s="49"/>
      <c r="AJ240" s="50"/>
      <c r="AK240" s="47"/>
      <c r="AL240" s="51"/>
      <c r="AM240" s="52"/>
      <c r="AN240" s="52"/>
      <c r="AO240" s="34"/>
    </row>
    <row r="241" spans="1:41" s="44" customFormat="1" ht="13.9" customHeight="1" outlineLevel="1" x14ac:dyDescent="0.2">
      <c r="A241" s="184"/>
      <c r="B241" s="184"/>
      <c r="C241" s="184"/>
      <c r="D241" s="184"/>
      <c r="E241" s="184"/>
      <c r="F241" s="184"/>
      <c r="G241" s="184"/>
      <c r="H241" s="184"/>
      <c r="I241" s="184"/>
      <c r="J241" s="185"/>
      <c r="K241" s="186"/>
      <c r="L241" s="187"/>
      <c r="M241" s="188"/>
      <c r="N241" s="189"/>
      <c r="O241" s="190"/>
      <c r="P241" s="190"/>
      <c r="Q241" s="190"/>
      <c r="R241" s="191"/>
      <c r="S241" s="191"/>
      <c r="T241" s="192"/>
      <c r="U241" s="190"/>
      <c r="V241" s="190"/>
      <c r="W241" s="191"/>
      <c r="X241" s="191"/>
      <c r="Y241" s="192"/>
      <c r="Z241" s="190"/>
      <c r="AA241" s="190"/>
      <c r="AB241" s="191"/>
      <c r="AC241" s="191"/>
      <c r="AD241" s="192"/>
      <c r="AE241" s="190"/>
      <c r="AF241" s="190"/>
      <c r="AG241" s="191"/>
      <c r="AH241" s="191"/>
      <c r="AI241" s="192"/>
      <c r="AJ241" s="190"/>
      <c r="AK241" s="190"/>
      <c r="AL241" s="191"/>
      <c r="AM241" s="191"/>
      <c r="AN241" s="193"/>
      <c r="AO241" s="103"/>
    </row>
    <row r="242" spans="1:41" s="21" customFormat="1" ht="13.9" customHeight="1" outlineLevel="1" x14ac:dyDescent="0.2">
      <c r="A242" s="79"/>
      <c r="B242" s="79"/>
      <c r="C242" s="79"/>
      <c r="D242" s="79"/>
      <c r="E242" s="79"/>
      <c r="F242" s="79"/>
      <c r="G242" s="79"/>
      <c r="H242" s="79"/>
      <c r="I242" s="79"/>
      <c r="J242" s="137">
        <f>J39</f>
        <v>0</v>
      </c>
      <c r="K242" s="273"/>
      <c r="L242" s="136"/>
      <c r="M242" s="82"/>
      <c r="N242" s="83"/>
      <c r="O242" s="84"/>
      <c r="P242" s="85"/>
      <c r="Q242" s="85"/>
      <c r="R242" s="86"/>
      <c r="S242" s="86"/>
      <c r="T242" s="87"/>
      <c r="U242" s="84"/>
      <c r="V242" s="85"/>
      <c r="W242" s="86"/>
      <c r="X242" s="86"/>
      <c r="Y242" s="87"/>
      <c r="Z242" s="84"/>
      <c r="AA242" s="85"/>
      <c r="AB242" s="86"/>
      <c r="AC242" s="86"/>
      <c r="AD242" s="87"/>
      <c r="AE242" s="84"/>
      <c r="AF242" s="85"/>
      <c r="AG242" s="86"/>
      <c r="AH242" s="86"/>
      <c r="AI242" s="87"/>
      <c r="AJ242" s="84"/>
      <c r="AK242" s="85"/>
      <c r="AL242" s="86"/>
      <c r="AM242" s="86"/>
      <c r="AN242" s="88"/>
      <c r="AO242" s="89"/>
    </row>
    <row r="243" spans="1:41" ht="13.9" customHeight="1" outlineLevel="1" x14ac:dyDescent="0.2">
      <c r="A243" s="90">
        <v>6500</v>
      </c>
      <c r="B243" s="91" t="str">
        <f t="shared" ref="B243:B273" si="182">IF(AB=0,"enter at top",AB)</f>
        <v>enter at top</v>
      </c>
      <c r="C243" s="91" t="str">
        <f t="shared" ref="C243:C273" si="183">IF(DEPT=0,"enter at top",DEPT)</f>
        <v>23520</v>
      </c>
      <c r="D243" s="91" t="str">
        <f t="shared" ref="D243:D273" si="184">IF(MainOffice=0,"enter at top",CONCATENATE(CountryCode,MainOffice))</f>
        <v>NG01</v>
      </c>
      <c r="E243" s="91" t="str">
        <f t="shared" ref="E243:E273" si="185">CONCATENATE(AB,"L000")</f>
        <v>L000</v>
      </c>
      <c r="F243" s="92"/>
      <c r="G243" s="92"/>
      <c r="H243" s="92"/>
      <c r="I243" s="92"/>
      <c r="J243" s="93"/>
      <c r="K243" s="80" t="s">
        <v>143</v>
      </c>
      <c r="L243" s="140"/>
      <c r="M243" s="96"/>
      <c r="N243" s="97">
        <v>0.2</v>
      </c>
      <c r="O243" s="98">
        <v>3</v>
      </c>
      <c r="P243" s="98">
        <v>5</v>
      </c>
      <c r="Q243" s="141">
        <v>1000</v>
      </c>
      <c r="R243" s="99">
        <f t="shared" ref="R243:R272" si="186">Q243/$AA$4</f>
        <v>2.5806451612903225</v>
      </c>
      <c r="S243" s="100">
        <f t="shared" ref="S243:S273" si="187">ROUND(N243*O243*P243*R243,0)</f>
        <v>8</v>
      </c>
      <c r="T243" s="101">
        <f>N243</f>
        <v>0.2</v>
      </c>
      <c r="U243" s="98">
        <f>O243</f>
        <v>3</v>
      </c>
      <c r="V243" s="98">
        <f>P243</f>
        <v>5</v>
      </c>
      <c r="W243" s="100">
        <f>ROUND(R243*(100%+$X$4),0)</f>
        <v>3</v>
      </c>
      <c r="X243" s="100">
        <f t="shared" ref="X243:X273" si="188">ROUND(T243*U243*V243*W243,0)</f>
        <v>9</v>
      </c>
      <c r="Y243" s="101">
        <f>T243</f>
        <v>0.2</v>
      </c>
      <c r="Z243" s="98">
        <f>U243</f>
        <v>3</v>
      </c>
      <c r="AA243" s="98">
        <f>V243</f>
        <v>5</v>
      </c>
      <c r="AB243" s="100">
        <f t="shared" ref="AB243:AB273" si="189">ROUND(W243*(100%+$X$4),0)</f>
        <v>3</v>
      </c>
      <c r="AC243" s="100">
        <f t="shared" ref="AC243:AC273" si="190">ROUND(Y243*Z243*AA243*AB243,0)</f>
        <v>9</v>
      </c>
      <c r="AD243" s="101">
        <f>Y243</f>
        <v>0.2</v>
      </c>
      <c r="AE243" s="98">
        <f>Z243</f>
        <v>3</v>
      </c>
      <c r="AF243" s="98">
        <f>AA243</f>
        <v>5</v>
      </c>
      <c r="AG243" s="100">
        <f t="shared" ref="AG243:AG273" si="191">ROUND(AB243*(100%+$X$4),0)</f>
        <v>3</v>
      </c>
      <c r="AH243" s="100">
        <f t="shared" ref="AH243:AH273" si="192">ROUND(AD243*AE243*AF243*AG243,0)</f>
        <v>9</v>
      </c>
      <c r="AI243" s="101">
        <f>AD243</f>
        <v>0.2</v>
      </c>
      <c r="AJ243" s="98">
        <f>AE243</f>
        <v>3</v>
      </c>
      <c r="AK243" s="98">
        <f>AF243</f>
        <v>5</v>
      </c>
      <c r="AL243" s="100">
        <f t="shared" ref="AL243:AL273" si="193">ROUND(AG243*(100%+$X$4),0)</f>
        <v>3</v>
      </c>
      <c r="AM243" s="100">
        <f t="shared" ref="AM243:AM273" si="194">ROUND(AI243*AJ243*AK243*AL243,0)</f>
        <v>9</v>
      </c>
      <c r="AN243" s="102">
        <f t="shared" ref="AN243:AN273" si="195">S243+X243+AC243+AH243+AM243</f>
        <v>44</v>
      </c>
      <c r="AO243" s="103"/>
    </row>
    <row r="244" spans="1:41" ht="13.9" customHeight="1" outlineLevel="1" x14ac:dyDescent="0.2">
      <c r="A244" s="90">
        <v>6501</v>
      </c>
      <c r="B244" s="91" t="str">
        <f t="shared" si="182"/>
        <v>enter at top</v>
      </c>
      <c r="C244" s="91" t="str">
        <f t="shared" si="183"/>
        <v>23520</v>
      </c>
      <c r="D244" s="91" t="str">
        <f t="shared" si="184"/>
        <v>NG01</v>
      </c>
      <c r="E244" s="91" t="str">
        <f t="shared" si="185"/>
        <v>L000</v>
      </c>
      <c r="F244" s="92"/>
      <c r="G244" s="92"/>
      <c r="H244" s="92"/>
      <c r="I244" s="92"/>
      <c r="J244" s="93"/>
      <c r="K244" s="80"/>
      <c r="L244" s="140"/>
      <c r="M244" s="96"/>
      <c r="N244" s="97">
        <v>0.2</v>
      </c>
      <c r="O244" s="98"/>
      <c r="P244" s="98"/>
      <c r="Q244" s="141"/>
      <c r="R244" s="99">
        <f t="shared" si="186"/>
        <v>0</v>
      </c>
      <c r="S244" s="100">
        <f t="shared" si="187"/>
        <v>0</v>
      </c>
      <c r="T244" s="101">
        <f t="shared" ref="T244:V272" si="196">N244</f>
        <v>0.2</v>
      </c>
      <c r="U244" s="98">
        <f t="shared" si="196"/>
        <v>0</v>
      </c>
      <c r="V244" s="98">
        <f t="shared" si="196"/>
        <v>0</v>
      </c>
      <c r="W244" s="100">
        <f t="shared" ref="W244:W273" si="197">ROUND(R244*(100%+$X$4),0)</f>
        <v>0</v>
      </c>
      <c r="X244" s="100">
        <f t="shared" si="188"/>
        <v>0</v>
      </c>
      <c r="Y244" s="101">
        <f t="shared" ref="Y244:AA273" si="198">T244</f>
        <v>0.2</v>
      </c>
      <c r="Z244" s="98">
        <f t="shared" si="198"/>
        <v>0</v>
      </c>
      <c r="AA244" s="98">
        <f t="shared" si="198"/>
        <v>0</v>
      </c>
      <c r="AB244" s="100">
        <f t="shared" si="189"/>
        <v>0</v>
      </c>
      <c r="AC244" s="100">
        <f t="shared" si="190"/>
        <v>0</v>
      </c>
      <c r="AD244" s="101">
        <f t="shared" ref="AD244:AF272" si="199">Y244</f>
        <v>0.2</v>
      </c>
      <c r="AE244" s="98">
        <f t="shared" si="199"/>
        <v>0</v>
      </c>
      <c r="AF244" s="98">
        <f t="shared" si="199"/>
        <v>0</v>
      </c>
      <c r="AG244" s="100">
        <f t="shared" si="191"/>
        <v>0</v>
      </c>
      <c r="AH244" s="100">
        <f t="shared" si="192"/>
        <v>0</v>
      </c>
      <c r="AI244" s="101">
        <f t="shared" ref="AI244:AK272" si="200">AD244</f>
        <v>0.2</v>
      </c>
      <c r="AJ244" s="98">
        <f t="shared" si="200"/>
        <v>0</v>
      </c>
      <c r="AK244" s="98">
        <f t="shared" si="200"/>
        <v>0</v>
      </c>
      <c r="AL244" s="100">
        <f t="shared" si="193"/>
        <v>0</v>
      </c>
      <c r="AM244" s="100">
        <f t="shared" si="194"/>
        <v>0</v>
      </c>
      <c r="AN244" s="102">
        <f t="shared" si="195"/>
        <v>0</v>
      </c>
      <c r="AO244" s="103"/>
    </row>
    <row r="245" spans="1:41" ht="13.9" customHeight="1" outlineLevel="1" x14ac:dyDescent="0.2">
      <c r="A245" s="90">
        <v>6505</v>
      </c>
      <c r="B245" s="91" t="str">
        <f t="shared" si="182"/>
        <v>enter at top</v>
      </c>
      <c r="C245" s="91" t="str">
        <f t="shared" si="183"/>
        <v>23520</v>
      </c>
      <c r="D245" s="91" t="str">
        <f t="shared" si="184"/>
        <v>NG01</v>
      </c>
      <c r="E245" s="91" t="str">
        <f t="shared" si="185"/>
        <v>L000</v>
      </c>
      <c r="F245" s="92"/>
      <c r="G245" s="92"/>
      <c r="H245" s="92"/>
      <c r="I245" s="92"/>
      <c r="J245" s="93"/>
      <c r="K245" s="80"/>
      <c r="L245" s="140"/>
      <c r="M245" s="96"/>
      <c r="N245" s="97">
        <v>0.2</v>
      </c>
      <c r="O245" s="98"/>
      <c r="P245" s="109"/>
      <c r="Q245" s="141"/>
      <c r="R245" s="99">
        <f t="shared" si="186"/>
        <v>0</v>
      </c>
      <c r="S245" s="100">
        <f t="shared" si="187"/>
        <v>0</v>
      </c>
      <c r="T245" s="101">
        <f t="shared" si="196"/>
        <v>0.2</v>
      </c>
      <c r="U245" s="98">
        <f t="shared" si="196"/>
        <v>0</v>
      </c>
      <c r="V245" s="98">
        <f t="shared" si="196"/>
        <v>0</v>
      </c>
      <c r="W245" s="100">
        <f t="shared" si="197"/>
        <v>0</v>
      </c>
      <c r="X245" s="100">
        <f t="shared" si="188"/>
        <v>0</v>
      </c>
      <c r="Y245" s="101">
        <f t="shared" si="198"/>
        <v>0.2</v>
      </c>
      <c r="Z245" s="98">
        <f t="shared" si="198"/>
        <v>0</v>
      </c>
      <c r="AA245" s="98">
        <f t="shared" si="198"/>
        <v>0</v>
      </c>
      <c r="AB245" s="100">
        <f t="shared" si="189"/>
        <v>0</v>
      </c>
      <c r="AC245" s="100">
        <f t="shared" si="190"/>
        <v>0</v>
      </c>
      <c r="AD245" s="101">
        <f t="shared" si="199"/>
        <v>0.2</v>
      </c>
      <c r="AE245" s="98">
        <f t="shared" si="199"/>
        <v>0</v>
      </c>
      <c r="AF245" s="98">
        <f t="shared" si="199"/>
        <v>0</v>
      </c>
      <c r="AG245" s="100">
        <f t="shared" si="191"/>
        <v>0</v>
      </c>
      <c r="AH245" s="100">
        <f t="shared" si="192"/>
        <v>0</v>
      </c>
      <c r="AI245" s="101">
        <f t="shared" si="200"/>
        <v>0.2</v>
      </c>
      <c r="AJ245" s="98">
        <f t="shared" si="200"/>
        <v>0</v>
      </c>
      <c r="AK245" s="98">
        <f t="shared" si="200"/>
        <v>0</v>
      </c>
      <c r="AL245" s="100">
        <f t="shared" si="193"/>
        <v>0</v>
      </c>
      <c r="AM245" s="100">
        <f t="shared" si="194"/>
        <v>0</v>
      </c>
      <c r="AN245" s="102">
        <f t="shared" si="195"/>
        <v>0</v>
      </c>
      <c r="AO245" s="103"/>
    </row>
    <row r="246" spans="1:41" ht="13.9" hidden="1" customHeight="1" outlineLevel="1" x14ac:dyDescent="0.2">
      <c r="A246" s="90" t="s">
        <v>141</v>
      </c>
      <c r="B246" s="91" t="str">
        <f t="shared" si="182"/>
        <v>enter at top</v>
      </c>
      <c r="C246" s="91" t="str">
        <f t="shared" si="183"/>
        <v>23520</v>
      </c>
      <c r="D246" s="91" t="str">
        <f t="shared" si="184"/>
        <v>NG01</v>
      </c>
      <c r="E246" s="91" t="str">
        <f t="shared" si="185"/>
        <v>L000</v>
      </c>
      <c r="F246" s="92"/>
      <c r="G246" s="92"/>
      <c r="H246" s="92"/>
      <c r="I246" s="92"/>
      <c r="J246" s="93"/>
      <c r="K246" s="80"/>
      <c r="L246" s="140"/>
      <c r="M246" s="96"/>
      <c r="N246" s="97">
        <v>0.2</v>
      </c>
      <c r="O246" s="98"/>
      <c r="P246" s="109"/>
      <c r="Q246" s="141"/>
      <c r="R246" s="99">
        <f t="shared" si="186"/>
        <v>0</v>
      </c>
      <c r="S246" s="100">
        <f t="shared" si="187"/>
        <v>0</v>
      </c>
      <c r="T246" s="101">
        <f t="shared" si="196"/>
        <v>0.2</v>
      </c>
      <c r="U246" s="98">
        <f t="shared" si="196"/>
        <v>0</v>
      </c>
      <c r="V246" s="98">
        <f t="shared" si="196"/>
        <v>0</v>
      </c>
      <c r="W246" s="100">
        <f t="shared" si="197"/>
        <v>0</v>
      </c>
      <c r="X246" s="100">
        <f t="shared" si="188"/>
        <v>0</v>
      </c>
      <c r="Y246" s="101">
        <f t="shared" si="198"/>
        <v>0.2</v>
      </c>
      <c r="Z246" s="98">
        <f t="shared" si="198"/>
        <v>0</v>
      </c>
      <c r="AA246" s="98">
        <f t="shared" si="198"/>
        <v>0</v>
      </c>
      <c r="AB246" s="100">
        <f>ROUND(W246*(100%+$X$4),0)</f>
        <v>0</v>
      </c>
      <c r="AC246" s="100">
        <f>ROUND(Y246*Z246*AA246*AB246,0)</f>
        <v>0</v>
      </c>
      <c r="AD246" s="101">
        <f t="shared" si="199"/>
        <v>0.2</v>
      </c>
      <c r="AE246" s="98">
        <f t="shared" si="199"/>
        <v>0</v>
      </c>
      <c r="AF246" s="98">
        <f t="shared" si="199"/>
        <v>0</v>
      </c>
      <c r="AG246" s="100">
        <f t="shared" si="191"/>
        <v>0</v>
      </c>
      <c r="AH246" s="100">
        <f t="shared" si="192"/>
        <v>0</v>
      </c>
      <c r="AI246" s="101">
        <f t="shared" si="200"/>
        <v>0.2</v>
      </c>
      <c r="AJ246" s="98">
        <f t="shared" si="200"/>
        <v>0</v>
      </c>
      <c r="AK246" s="98">
        <f t="shared" si="200"/>
        <v>0</v>
      </c>
      <c r="AL246" s="100">
        <f t="shared" si="193"/>
        <v>0</v>
      </c>
      <c r="AM246" s="100">
        <f t="shared" si="194"/>
        <v>0</v>
      </c>
      <c r="AN246" s="102">
        <f>S246+X246+AC246+AH246+AM246</f>
        <v>0</v>
      </c>
      <c r="AO246" s="103"/>
    </row>
    <row r="247" spans="1:41" ht="13.9" hidden="1" customHeight="1" outlineLevel="1" x14ac:dyDescent="0.2">
      <c r="A247" s="90">
        <v>6509</v>
      </c>
      <c r="B247" s="91" t="str">
        <f t="shared" si="182"/>
        <v>enter at top</v>
      </c>
      <c r="C247" s="91" t="str">
        <f t="shared" si="183"/>
        <v>23520</v>
      </c>
      <c r="D247" s="91" t="str">
        <f t="shared" si="184"/>
        <v>NG01</v>
      </c>
      <c r="E247" s="91" t="str">
        <f t="shared" si="185"/>
        <v>L000</v>
      </c>
      <c r="F247" s="92"/>
      <c r="G247" s="92"/>
      <c r="H247" s="92"/>
      <c r="I247" s="92"/>
      <c r="J247" s="93"/>
      <c r="K247" s="80"/>
      <c r="L247" s="140"/>
      <c r="M247" s="96"/>
      <c r="N247" s="97">
        <v>0.2</v>
      </c>
      <c r="O247" s="98"/>
      <c r="P247" s="109"/>
      <c r="Q247" s="141"/>
      <c r="R247" s="99">
        <f t="shared" si="186"/>
        <v>0</v>
      </c>
      <c r="S247" s="100">
        <f t="shared" si="187"/>
        <v>0</v>
      </c>
      <c r="T247" s="101">
        <f t="shared" si="196"/>
        <v>0.2</v>
      </c>
      <c r="U247" s="98">
        <f t="shared" si="196"/>
        <v>0</v>
      </c>
      <c r="V247" s="98">
        <f t="shared" si="196"/>
        <v>0</v>
      </c>
      <c r="W247" s="100">
        <f t="shared" si="197"/>
        <v>0</v>
      </c>
      <c r="X247" s="100">
        <f t="shared" si="188"/>
        <v>0</v>
      </c>
      <c r="Y247" s="101">
        <f t="shared" si="198"/>
        <v>0.2</v>
      </c>
      <c r="Z247" s="98">
        <f t="shared" si="198"/>
        <v>0</v>
      </c>
      <c r="AA247" s="98">
        <f t="shared" si="198"/>
        <v>0</v>
      </c>
      <c r="AB247" s="100">
        <f t="shared" si="189"/>
        <v>0</v>
      </c>
      <c r="AC247" s="100">
        <f t="shared" si="190"/>
        <v>0</v>
      </c>
      <c r="AD247" s="101">
        <f t="shared" si="199"/>
        <v>0.2</v>
      </c>
      <c r="AE247" s="98">
        <f t="shared" si="199"/>
        <v>0</v>
      </c>
      <c r="AF247" s="98">
        <f t="shared" si="199"/>
        <v>0</v>
      </c>
      <c r="AG247" s="100">
        <f t="shared" si="191"/>
        <v>0</v>
      </c>
      <c r="AH247" s="100">
        <f t="shared" si="192"/>
        <v>0</v>
      </c>
      <c r="AI247" s="101">
        <f t="shared" si="200"/>
        <v>0.2</v>
      </c>
      <c r="AJ247" s="98">
        <f t="shared" si="200"/>
        <v>0</v>
      </c>
      <c r="AK247" s="98">
        <f t="shared" si="200"/>
        <v>0</v>
      </c>
      <c r="AL247" s="100">
        <f t="shared" si="193"/>
        <v>0</v>
      </c>
      <c r="AM247" s="100">
        <f t="shared" si="194"/>
        <v>0</v>
      </c>
      <c r="AN247" s="102">
        <f t="shared" si="195"/>
        <v>0</v>
      </c>
      <c r="AO247" s="103"/>
    </row>
    <row r="248" spans="1:41" ht="13.9" customHeight="1" outlineLevel="1" x14ac:dyDescent="0.2">
      <c r="A248" s="90">
        <v>6200</v>
      </c>
      <c r="B248" s="91" t="str">
        <f t="shared" si="182"/>
        <v>enter at top</v>
      </c>
      <c r="C248" s="91" t="str">
        <f t="shared" si="183"/>
        <v>23520</v>
      </c>
      <c r="D248" s="91" t="str">
        <f t="shared" si="184"/>
        <v>NG01</v>
      </c>
      <c r="E248" s="91" t="str">
        <f t="shared" si="185"/>
        <v>L000</v>
      </c>
      <c r="F248" s="92"/>
      <c r="G248" s="92"/>
      <c r="H248" s="92"/>
      <c r="I248" s="92"/>
      <c r="J248" s="93"/>
      <c r="K248" s="80"/>
      <c r="L248" s="140"/>
      <c r="M248" s="96"/>
      <c r="N248" s="97">
        <v>0.2</v>
      </c>
      <c r="O248" s="98"/>
      <c r="P248" s="109"/>
      <c r="Q248" s="141"/>
      <c r="R248" s="99">
        <f t="shared" si="186"/>
        <v>0</v>
      </c>
      <c r="S248" s="100">
        <f t="shared" si="187"/>
        <v>0</v>
      </c>
      <c r="T248" s="101">
        <f t="shared" si="196"/>
        <v>0.2</v>
      </c>
      <c r="U248" s="98">
        <f t="shared" si="196"/>
        <v>0</v>
      </c>
      <c r="V248" s="98">
        <f t="shared" si="196"/>
        <v>0</v>
      </c>
      <c r="W248" s="100">
        <f t="shared" si="197"/>
        <v>0</v>
      </c>
      <c r="X248" s="100">
        <f t="shared" si="188"/>
        <v>0</v>
      </c>
      <c r="Y248" s="101">
        <f t="shared" si="198"/>
        <v>0.2</v>
      </c>
      <c r="Z248" s="98">
        <f t="shared" si="198"/>
        <v>0</v>
      </c>
      <c r="AA248" s="98">
        <f t="shared" si="198"/>
        <v>0</v>
      </c>
      <c r="AB248" s="100">
        <f t="shared" si="189"/>
        <v>0</v>
      </c>
      <c r="AC248" s="100">
        <f t="shared" si="190"/>
        <v>0</v>
      </c>
      <c r="AD248" s="101">
        <f t="shared" si="199"/>
        <v>0.2</v>
      </c>
      <c r="AE248" s="98">
        <f t="shared" si="199"/>
        <v>0</v>
      </c>
      <c r="AF248" s="98">
        <f t="shared" si="199"/>
        <v>0</v>
      </c>
      <c r="AG248" s="100">
        <f t="shared" si="191"/>
        <v>0</v>
      </c>
      <c r="AH248" s="100">
        <f t="shared" si="192"/>
        <v>0</v>
      </c>
      <c r="AI248" s="101">
        <f t="shared" si="200"/>
        <v>0.2</v>
      </c>
      <c r="AJ248" s="98">
        <f t="shared" si="200"/>
        <v>0</v>
      </c>
      <c r="AK248" s="98">
        <f t="shared" si="200"/>
        <v>0</v>
      </c>
      <c r="AL248" s="100">
        <f t="shared" si="193"/>
        <v>0</v>
      </c>
      <c r="AM248" s="100">
        <f t="shared" si="194"/>
        <v>0</v>
      </c>
      <c r="AN248" s="102">
        <f t="shared" si="195"/>
        <v>0</v>
      </c>
      <c r="AO248" s="103"/>
    </row>
    <row r="249" spans="1:41" ht="13.9" hidden="1" customHeight="1" outlineLevel="1" x14ac:dyDescent="0.2">
      <c r="A249" s="90">
        <v>6201</v>
      </c>
      <c r="B249" s="91" t="str">
        <f t="shared" si="182"/>
        <v>enter at top</v>
      </c>
      <c r="C249" s="91" t="str">
        <f t="shared" si="183"/>
        <v>23520</v>
      </c>
      <c r="D249" s="91" t="str">
        <f t="shared" si="184"/>
        <v>NG01</v>
      </c>
      <c r="E249" s="91" t="str">
        <f t="shared" si="185"/>
        <v>L000</v>
      </c>
      <c r="F249" s="92"/>
      <c r="G249" s="92"/>
      <c r="H249" s="92"/>
      <c r="I249" s="92"/>
      <c r="J249" s="93"/>
      <c r="K249" s="80"/>
      <c r="L249" s="140"/>
      <c r="M249" s="96"/>
      <c r="N249" s="97">
        <v>0.2</v>
      </c>
      <c r="O249" s="98"/>
      <c r="P249" s="109"/>
      <c r="Q249" s="141"/>
      <c r="R249" s="99">
        <f t="shared" si="186"/>
        <v>0</v>
      </c>
      <c r="S249" s="100">
        <f t="shared" si="187"/>
        <v>0</v>
      </c>
      <c r="T249" s="101">
        <f t="shared" si="196"/>
        <v>0.2</v>
      </c>
      <c r="U249" s="98">
        <f t="shared" si="196"/>
        <v>0</v>
      </c>
      <c r="V249" s="98">
        <f t="shared" si="196"/>
        <v>0</v>
      </c>
      <c r="W249" s="100">
        <f t="shared" si="197"/>
        <v>0</v>
      </c>
      <c r="X249" s="100">
        <f t="shared" si="188"/>
        <v>0</v>
      </c>
      <c r="Y249" s="101">
        <f t="shared" si="198"/>
        <v>0.2</v>
      </c>
      <c r="Z249" s="98">
        <f t="shared" si="198"/>
        <v>0</v>
      </c>
      <c r="AA249" s="98">
        <f t="shared" si="198"/>
        <v>0</v>
      </c>
      <c r="AB249" s="100">
        <f t="shared" si="189"/>
        <v>0</v>
      </c>
      <c r="AC249" s="100">
        <f t="shared" si="190"/>
        <v>0</v>
      </c>
      <c r="AD249" s="101">
        <f t="shared" si="199"/>
        <v>0.2</v>
      </c>
      <c r="AE249" s="98">
        <f t="shared" si="199"/>
        <v>0</v>
      </c>
      <c r="AF249" s="98">
        <f t="shared" si="199"/>
        <v>0</v>
      </c>
      <c r="AG249" s="100">
        <f t="shared" si="191"/>
        <v>0</v>
      </c>
      <c r="AH249" s="100">
        <f t="shared" si="192"/>
        <v>0</v>
      </c>
      <c r="AI249" s="101">
        <f t="shared" si="200"/>
        <v>0.2</v>
      </c>
      <c r="AJ249" s="98">
        <f t="shared" si="200"/>
        <v>0</v>
      </c>
      <c r="AK249" s="98">
        <f t="shared" si="200"/>
        <v>0</v>
      </c>
      <c r="AL249" s="100">
        <f t="shared" si="193"/>
        <v>0</v>
      </c>
      <c r="AM249" s="100">
        <f t="shared" si="194"/>
        <v>0</v>
      </c>
      <c r="AN249" s="102">
        <f t="shared" si="195"/>
        <v>0</v>
      </c>
      <c r="AO249" s="148"/>
    </row>
    <row r="250" spans="1:41" ht="13.9" hidden="1" customHeight="1" outlineLevel="1" x14ac:dyDescent="0.2">
      <c r="A250" s="90">
        <v>6205</v>
      </c>
      <c r="B250" s="91" t="str">
        <f t="shared" si="182"/>
        <v>enter at top</v>
      </c>
      <c r="C250" s="91" t="str">
        <f t="shared" si="183"/>
        <v>23520</v>
      </c>
      <c r="D250" s="91" t="str">
        <f t="shared" si="184"/>
        <v>NG01</v>
      </c>
      <c r="E250" s="91" t="str">
        <f t="shared" si="185"/>
        <v>L000</v>
      </c>
      <c r="F250" s="92"/>
      <c r="G250" s="92"/>
      <c r="H250" s="92"/>
      <c r="I250" s="92"/>
      <c r="J250" s="93"/>
      <c r="K250" s="80"/>
      <c r="L250" s="140"/>
      <c r="M250" s="96"/>
      <c r="N250" s="97">
        <v>0.2</v>
      </c>
      <c r="O250" s="98"/>
      <c r="P250" s="109"/>
      <c r="Q250" s="141"/>
      <c r="R250" s="99">
        <f t="shared" si="186"/>
        <v>0</v>
      </c>
      <c r="S250" s="100">
        <f t="shared" si="187"/>
        <v>0</v>
      </c>
      <c r="T250" s="101">
        <f t="shared" si="196"/>
        <v>0.2</v>
      </c>
      <c r="U250" s="98">
        <f t="shared" si="196"/>
        <v>0</v>
      </c>
      <c r="V250" s="98">
        <f t="shared" si="196"/>
        <v>0</v>
      </c>
      <c r="W250" s="100">
        <f t="shared" si="197"/>
        <v>0</v>
      </c>
      <c r="X250" s="100">
        <f t="shared" si="188"/>
        <v>0</v>
      </c>
      <c r="Y250" s="101">
        <f t="shared" si="198"/>
        <v>0.2</v>
      </c>
      <c r="Z250" s="98">
        <f t="shared" si="198"/>
        <v>0</v>
      </c>
      <c r="AA250" s="98">
        <f t="shared" si="198"/>
        <v>0</v>
      </c>
      <c r="AB250" s="100">
        <f t="shared" si="189"/>
        <v>0</v>
      </c>
      <c r="AC250" s="100">
        <f t="shared" si="190"/>
        <v>0</v>
      </c>
      <c r="AD250" s="101">
        <f t="shared" si="199"/>
        <v>0.2</v>
      </c>
      <c r="AE250" s="98">
        <f t="shared" si="199"/>
        <v>0</v>
      </c>
      <c r="AF250" s="98">
        <f t="shared" si="199"/>
        <v>0</v>
      </c>
      <c r="AG250" s="100">
        <f t="shared" si="191"/>
        <v>0</v>
      </c>
      <c r="AH250" s="100">
        <f t="shared" si="192"/>
        <v>0</v>
      </c>
      <c r="AI250" s="101">
        <f t="shared" si="200"/>
        <v>0.2</v>
      </c>
      <c r="AJ250" s="98">
        <f t="shared" si="200"/>
        <v>0</v>
      </c>
      <c r="AK250" s="98">
        <f t="shared" si="200"/>
        <v>0</v>
      </c>
      <c r="AL250" s="100">
        <f t="shared" si="193"/>
        <v>0</v>
      </c>
      <c r="AM250" s="100">
        <f t="shared" si="194"/>
        <v>0</v>
      </c>
      <c r="AN250" s="102">
        <f t="shared" si="195"/>
        <v>0</v>
      </c>
      <c r="AO250" s="103"/>
    </row>
    <row r="251" spans="1:41" ht="13.9" hidden="1" customHeight="1" outlineLevel="1" x14ac:dyDescent="0.2">
      <c r="A251" s="90">
        <v>6205</v>
      </c>
      <c r="B251" s="91" t="str">
        <f t="shared" si="182"/>
        <v>enter at top</v>
      </c>
      <c r="C251" s="91" t="str">
        <f t="shared" si="183"/>
        <v>23520</v>
      </c>
      <c r="D251" s="91" t="str">
        <f t="shared" si="184"/>
        <v>NG01</v>
      </c>
      <c r="E251" s="91" t="str">
        <f t="shared" si="185"/>
        <v>L000</v>
      </c>
      <c r="F251" s="92"/>
      <c r="G251" s="92"/>
      <c r="H251" s="92"/>
      <c r="I251" s="92"/>
      <c r="J251" s="93"/>
      <c r="K251" s="80"/>
      <c r="L251" s="140"/>
      <c r="M251" s="96"/>
      <c r="N251" s="97">
        <v>0.2</v>
      </c>
      <c r="O251" s="98"/>
      <c r="P251" s="109"/>
      <c r="Q251" s="141"/>
      <c r="R251" s="99">
        <f t="shared" si="186"/>
        <v>0</v>
      </c>
      <c r="S251" s="100">
        <f t="shared" si="187"/>
        <v>0</v>
      </c>
      <c r="T251" s="101">
        <f t="shared" si="196"/>
        <v>0.2</v>
      </c>
      <c r="U251" s="98">
        <f t="shared" si="196"/>
        <v>0</v>
      </c>
      <c r="V251" s="98">
        <f t="shared" si="196"/>
        <v>0</v>
      </c>
      <c r="W251" s="100">
        <f t="shared" si="197"/>
        <v>0</v>
      </c>
      <c r="X251" s="100">
        <f t="shared" si="188"/>
        <v>0</v>
      </c>
      <c r="Y251" s="101">
        <f t="shared" si="198"/>
        <v>0.2</v>
      </c>
      <c r="Z251" s="98">
        <f t="shared" si="198"/>
        <v>0</v>
      </c>
      <c r="AA251" s="98">
        <f t="shared" si="198"/>
        <v>0</v>
      </c>
      <c r="AB251" s="100">
        <f t="shared" si="189"/>
        <v>0</v>
      </c>
      <c r="AC251" s="100">
        <f t="shared" si="190"/>
        <v>0</v>
      </c>
      <c r="AD251" s="101">
        <f t="shared" si="199"/>
        <v>0.2</v>
      </c>
      <c r="AE251" s="98">
        <f t="shared" si="199"/>
        <v>0</v>
      </c>
      <c r="AF251" s="98">
        <f t="shared" si="199"/>
        <v>0</v>
      </c>
      <c r="AG251" s="100">
        <f t="shared" si="191"/>
        <v>0</v>
      </c>
      <c r="AH251" s="100">
        <f t="shared" si="192"/>
        <v>0</v>
      </c>
      <c r="AI251" s="101">
        <f t="shared" si="200"/>
        <v>0.2</v>
      </c>
      <c r="AJ251" s="98">
        <f t="shared" si="200"/>
        <v>0</v>
      </c>
      <c r="AK251" s="98">
        <f t="shared" si="200"/>
        <v>0</v>
      </c>
      <c r="AL251" s="100">
        <f t="shared" si="193"/>
        <v>0</v>
      </c>
      <c r="AM251" s="100">
        <f t="shared" si="194"/>
        <v>0</v>
      </c>
      <c r="AN251" s="102">
        <f t="shared" si="195"/>
        <v>0</v>
      </c>
      <c r="AO251" s="103"/>
    </row>
    <row r="252" spans="1:41" ht="13.9" hidden="1" customHeight="1" outlineLevel="1" x14ac:dyDescent="0.2">
      <c r="A252" s="90">
        <v>6217</v>
      </c>
      <c r="B252" s="91" t="str">
        <f t="shared" si="182"/>
        <v>enter at top</v>
      </c>
      <c r="C252" s="91" t="str">
        <f t="shared" si="183"/>
        <v>23520</v>
      </c>
      <c r="D252" s="91" t="str">
        <f t="shared" si="184"/>
        <v>NG01</v>
      </c>
      <c r="E252" s="91" t="str">
        <f t="shared" si="185"/>
        <v>L000</v>
      </c>
      <c r="F252" s="92"/>
      <c r="G252" s="92"/>
      <c r="H252" s="92"/>
      <c r="I252" s="92"/>
      <c r="J252" s="93"/>
      <c r="K252" s="80"/>
      <c r="L252" s="140"/>
      <c r="M252" s="96"/>
      <c r="N252" s="97">
        <v>0.2</v>
      </c>
      <c r="O252" s="98"/>
      <c r="P252" s="109"/>
      <c r="Q252" s="141"/>
      <c r="R252" s="99">
        <f t="shared" si="186"/>
        <v>0</v>
      </c>
      <c r="S252" s="100">
        <f t="shared" si="187"/>
        <v>0</v>
      </c>
      <c r="T252" s="101">
        <f t="shared" si="196"/>
        <v>0.2</v>
      </c>
      <c r="U252" s="98">
        <f t="shared" si="196"/>
        <v>0</v>
      </c>
      <c r="V252" s="98">
        <f t="shared" si="196"/>
        <v>0</v>
      </c>
      <c r="W252" s="100">
        <f t="shared" si="197"/>
        <v>0</v>
      </c>
      <c r="X252" s="100">
        <f t="shared" si="188"/>
        <v>0</v>
      </c>
      <c r="Y252" s="101">
        <f t="shared" si="198"/>
        <v>0.2</v>
      </c>
      <c r="Z252" s="98">
        <f t="shared" si="198"/>
        <v>0</v>
      </c>
      <c r="AA252" s="98">
        <f t="shared" si="198"/>
        <v>0</v>
      </c>
      <c r="AB252" s="100">
        <f t="shared" si="189"/>
        <v>0</v>
      </c>
      <c r="AC252" s="100">
        <f t="shared" si="190"/>
        <v>0</v>
      </c>
      <c r="AD252" s="101">
        <f t="shared" si="199"/>
        <v>0.2</v>
      </c>
      <c r="AE252" s="98">
        <f t="shared" si="199"/>
        <v>0</v>
      </c>
      <c r="AF252" s="98">
        <f t="shared" si="199"/>
        <v>0</v>
      </c>
      <c r="AG252" s="100">
        <f t="shared" si="191"/>
        <v>0</v>
      </c>
      <c r="AH252" s="100">
        <f t="shared" si="192"/>
        <v>0</v>
      </c>
      <c r="AI252" s="101">
        <f t="shared" si="200"/>
        <v>0.2</v>
      </c>
      <c r="AJ252" s="98">
        <f t="shared" si="200"/>
        <v>0</v>
      </c>
      <c r="AK252" s="98">
        <f t="shared" si="200"/>
        <v>0</v>
      </c>
      <c r="AL252" s="100">
        <f t="shared" si="193"/>
        <v>0</v>
      </c>
      <c r="AM252" s="100">
        <f t="shared" si="194"/>
        <v>0</v>
      </c>
      <c r="AN252" s="102">
        <f t="shared" si="195"/>
        <v>0</v>
      </c>
      <c r="AO252" s="103"/>
    </row>
    <row r="253" spans="1:41" ht="13.9" hidden="1" customHeight="1" outlineLevel="1" x14ac:dyDescent="0.2">
      <c r="A253" s="90" t="s">
        <v>142</v>
      </c>
      <c r="B253" s="91" t="str">
        <f t="shared" si="182"/>
        <v>enter at top</v>
      </c>
      <c r="C253" s="91" t="str">
        <f t="shared" si="183"/>
        <v>23520</v>
      </c>
      <c r="D253" s="91" t="str">
        <f t="shared" si="184"/>
        <v>NG01</v>
      </c>
      <c r="E253" s="91" t="str">
        <f t="shared" si="185"/>
        <v>L000</v>
      </c>
      <c r="F253" s="92"/>
      <c r="G253" s="92"/>
      <c r="H253" s="92"/>
      <c r="I253" s="92"/>
      <c r="J253" s="93"/>
      <c r="K253" s="80"/>
      <c r="L253" s="140"/>
      <c r="M253" s="96"/>
      <c r="N253" s="97">
        <v>0.2</v>
      </c>
      <c r="O253" s="98"/>
      <c r="P253" s="109"/>
      <c r="Q253" s="141"/>
      <c r="R253" s="99">
        <f t="shared" si="186"/>
        <v>0</v>
      </c>
      <c r="S253" s="100">
        <f t="shared" si="187"/>
        <v>0</v>
      </c>
      <c r="T253" s="101">
        <f t="shared" si="196"/>
        <v>0.2</v>
      </c>
      <c r="U253" s="98">
        <f t="shared" si="196"/>
        <v>0</v>
      </c>
      <c r="V253" s="98">
        <f t="shared" si="196"/>
        <v>0</v>
      </c>
      <c r="W253" s="100">
        <f t="shared" si="197"/>
        <v>0</v>
      </c>
      <c r="X253" s="100">
        <f t="shared" si="188"/>
        <v>0</v>
      </c>
      <c r="Y253" s="101">
        <f t="shared" si="198"/>
        <v>0.2</v>
      </c>
      <c r="Z253" s="98">
        <f t="shared" si="198"/>
        <v>0</v>
      </c>
      <c r="AA253" s="98">
        <f t="shared" si="198"/>
        <v>0</v>
      </c>
      <c r="AB253" s="100">
        <f t="shared" si="189"/>
        <v>0</v>
      </c>
      <c r="AC253" s="100">
        <f t="shared" si="190"/>
        <v>0</v>
      </c>
      <c r="AD253" s="101">
        <f t="shared" si="199"/>
        <v>0.2</v>
      </c>
      <c r="AE253" s="98">
        <f t="shared" si="199"/>
        <v>0</v>
      </c>
      <c r="AF253" s="98">
        <f t="shared" si="199"/>
        <v>0</v>
      </c>
      <c r="AG253" s="100">
        <f t="shared" si="191"/>
        <v>0</v>
      </c>
      <c r="AH253" s="100">
        <f t="shared" si="192"/>
        <v>0</v>
      </c>
      <c r="AI253" s="101">
        <f t="shared" si="200"/>
        <v>0.2</v>
      </c>
      <c r="AJ253" s="98">
        <f t="shared" si="200"/>
        <v>0</v>
      </c>
      <c r="AK253" s="98">
        <f t="shared" si="200"/>
        <v>0</v>
      </c>
      <c r="AL253" s="100">
        <f t="shared" si="193"/>
        <v>0</v>
      </c>
      <c r="AM253" s="100">
        <f t="shared" si="194"/>
        <v>0</v>
      </c>
      <c r="AN253" s="102">
        <f t="shared" si="195"/>
        <v>0</v>
      </c>
      <c r="AO253" s="103"/>
    </row>
    <row r="254" spans="1:41" ht="13.9" hidden="1" customHeight="1" outlineLevel="1" x14ac:dyDescent="0.2">
      <c r="A254" s="90">
        <v>6350</v>
      </c>
      <c r="B254" s="91" t="str">
        <f t="shared" si="182"/>
        <v>enter at top</v>
      </c>
      <c r="C254" s="91" t="str">
        <f t="shared" si="183"/>
        <v>23520</v>
      </c>
      <c r="D254" s="91" t="str">
        <f t="shared" si="184"/>
        <v>NG01</v>
      </c>
      <c r="E254" s="91" t="str">
        <f t="shared" si="185"/>
        <v>L000</v>
      </c>
      <c r="F254" s="92"/>
      <c r="G254" s="92"/>
      <c r="H254" s="92"/>
      <c r="I254" s="92"/>
      <c r="J254" s="93"/>
      <c r="K254" s="80"/>
      <c r="L254" s="140"/>
      <c r="M254" s="96"/>
      <c r="N254" s="97">
        <v>0.2</v>
      </c>
      <c r="O254" s="98"/>
      <c r="P254" s="109"/>
      <c r="Q254" s="141"/>
      <c r="R254" s="99">
        <f t="shared" si="186"/>
        <v>0</v>
      </c>
      <c r="S254" s="100">
        <f t="shared" si="187"/>
        <v>0</v>
      </c>
      <c r="T254" s="101">
        <f t="shared" si="196"/>
        <v>0.2</v>
      </c>
      <c r="U254" s="98">
        <f t="shared" si="196"/>
        <v>0</v>
      </c>
      <c r="V254" s="98">
        <f t="shared" si="196"/>
        <v>0</v>
      </c>
      <c r="W254" s="100">
        <f t="shared" si="197"/>
        <v>0</v>
      </c>
      <c r="X254" s="100">
        <f t="shared" si="188"/>
        <v>0</v>
      </c>
      <c r="Y254" s="101">
        <f t="shared" si="198"/>
        <v>0.2</v>
      </c>
      <c r="Z254" s="98">
        <f t="shared" si="198"/>
        <v>0</v>
      </c>
      <c r="AA254" s="98">
        <f t="shared" si="198"/>
        <v>0</v>
      </c>
      <c r="AB254" s="100">
        <f t="shared" si="189"/>
        <v>0</v>
      </c>
      <c r="AC254" s="100">
        <f t="shared" si="190"/>
        <v>0</v>
      </c>
      <c r="AD254" s="101">
        <f t="shared" si="199"/>
        <v>0.2</v>
      </c>
      <c r="AE254" s="98">
        <f t="shared" si="199"/>
        <v>0</v>
      </c>
      <c r="AF254" s="98">
        <f t="shared" si="199"/>
        <v>0</v>
      </c>
      <c r="AG254" s="100">
        <f t="shared" si="191"/>
        <v>0</v>
      </c>
      <c r="AH254" s="100">
        <f t="shared" si="192"/>
        <v>0</v>
      </c>
      <c r="AI254" s="101">
        <f t="shared" si="200"/>
        <v>0.2</v>
      </c>
      <c r="AJ254" s="98">
        <f t="shared" si="200"/>
        <v>0</v>
      </c>
      <c r="AK254" s="98">
        <f t="shared" si="200"/>
        <v>0</v>
      </c>
      <c r="AL254" s="100">
        <f t="shared" si="193"/>
        <v>0</v>
      </c>
      <c r="AM254" s="100">
        <f t="shared" si="194"/>
        <v>0</v>
      </c>
      <c r="AN254" s="102">
        <f t="shared" si="195"/>
        <v>0</v>
      </c>
      <c r="AO254" s="103"/>
    </row>
    <row r="255" spans="1:41" ht="13.9" customHeight="1" outlineLevel="1" x14ac:dyDescent="0.2">
      <c r="A255" s="90">
        <v>6352</v>
      </c>
      <c r="B255" s="91" t="str">
        <f t="shared" si="182"/>
        <v>enter at top</v>
      </c>
      <c r="C255" s="91" t="str">
        <f t="shared" si="183"/>
        <v>23520</v>
      </c>
      <c r="D255" s="91" t="str">
        <f t="shared" si="184"/>
        <v>NG01</v>
      </c>
      <c r="E255" s="91" t="str">
        <f t="shared" si="185"/>
        <v>L000</v>
      </c>
      <c r="F255" s="92"/>
      <c r="G255" s="92"/>
      <c r="H255" s="92"/>
      <c r="I255" s="92"/>
      <c r="J255" s="93"/>
      <c r="K255" s="80"/>
      <c r="L255" s="140"/>
      <c r="M255" s="96"/>
      <c r="N255" s="97">
        <v>0.2</v>
      </c>
      <c r="O255" s="98"/>
      <c r="P255" s="109"/>
      <c r="Q255" s="141"/>
      <c r="R255" s="99">
        <f t="shared" si="186"/>
        <v>0</v>
      </c>
      <c r="S255" s="100">
        <f t="shared" si="187"/>
        <v>0</v>
      </c>
      <c r="T255" s="101">
        <f t="shared" si="196"/>
        <v>0.2</v>
      </c>
      <c r="U255" s="98">
        <f t="shared" si="196"/>
        <v>0</v>
      </c>
      <c r="V255" s="98">
        <f t="shared" si="196"/>
        <v>0</v>
      </c>
      <c r="W255" s="100">
        <f t="shared" si="197"/>
        <v>0</v>
      </c>
      <c r="X255" s="100">
        <f t="shared" si="188"/>
        <v>0</v>
      </c>
      <c r="Y255" s="101">
        <f t="shared" si="198"/>
        <v>0.2</v>
      </c>
      <c r="Z255" s="98">
        <f t="shared" si="198"/>
        <v>0</v>
      </c>
      <c r="AA255" s="98">
        <f t="shared" si="198"/>
        <v>0</v>
      </c>
      <c r="AB255" s="100">
        <f t="shared" si="189"/>
        <v>0</v>
      </c>
      <c r="AC255" s="100">
        <f t="shared" si="190"/>
        <v>0</v>
      </c>
      <c r="AD255" s="101">
        <f t="shared" si="199"/>
        <v>0.2</v>
      </c>
      <c r="AE255" s="98">
        <f t="shared" si="199"/>
        <v>0</v>
      </c>
      <c r="AF255" s="98">
        <f t="shared" si="199"/>
        <v>0</v>
      </c>
      <c r="AG255" s="100">
        <f t="shared" si="191"/>
        <v>0</v>
      </c>
      <c r="AH255" s="100">
        <f t="shared" si="192"/>
        <v>0</v>
      </c>
      <c r="AI255" s="101">
        <f t="shared" si="200"/>
        <v>0.2</v>
      </c>
      <c r="AJ255" s="98">
        <f t="shared" si="200"/>
        <v>0</v>
      </c>
      <c r="AK255" s="98">
        <f t="shared" si="200"/>
        <v>0</v>
      </c>
      <c r="AL255" s="100">
        <f t="shared" si="193"/>
        <v>0</v>
      </c>
      <c r="AM255" s="100">
        <f t="shared" si="194"/>
        <v>0</v>
      </c>
      <c r="AN255" s="102">
        <f t="shared" si="195"/>
        <v>0</v>
      </c>
      <c r="AO255" s="103"/>
    </row>
    <row r="256" spans="1:41" ht="13.9" customHeight="1" outlineLevel="1" x14ac:dyDescent="0.2">
      <c r="A256" s="90">
        <v>6355</v>
      </c>
      <c r="B256" s="91" t="str">
        <f t="shared" si="182"/>
        <v>enter at top</v>
      </c>
      <c r="C256" s="91" t="str">
        <f t="shared" si="183"/>
        <v>23520</v>
      </c>
      <c r="D256" s="91" t="str">
        <f t="shared" si="184"/>
        <v>NG01</v>
      </c>
      <c r="E256" s="91" t="str">
        <f t="shared" si="185"/>
        <v>L000</v>
      </c>
      <c r="F256" s="92"/>
      <c r="G256" s="92"/>
      <c r="H256" s="92"/>
      <c r="I256" s="92"/>
      <c r="J256" s="93"/>
      <c r="K256" s="80"/>
      <c r="L256" s="140"/>
      <c r="M256" s="96"/>
      <c r="N256" s="97">
        <v>0.2</v>
      </c>
      <c r="O256" s="98"/>
      <c r="P256" s="109"/>
      <c r="Q256" s="141"/>
      <c r="R256" s="99">
        <f t="shared" si="186"/>
        <v>0</v>
      </c>
      <c r="S256" s="100">
        <f t="shared" si="187"/>
        <v>0</v>
      </c>
      <c r="T256" s="101">
        <f t="shared" si="196"/>
        <v>0.2</v>
      </c>
      <c r="U256" s="98">
        <f t="shared" si="196"/>
        <v>0</v>
      </c>
      <c r="V256" s="98">
        <f t="shared" si="196"/>
        <v>0</v>
      </c>
      <c r="W256" s="100">
        <f t="shared" si="197"/>
        <v>0</v>
      </c>
      <c r="X256" s="100">
        <f t="shared" si="188"/>
        <v>0</v>
      </c>
      <c r="Y256" s="101">
        <f t="shared" si="198"/>
        <v>0.2</v>
      </c>
      <c r="Z256" s="98">
        <f t="shared" si="198"/>
        <v>0</v>
      </c>
      <c r="AA256" s="98">
        <f t="shared" si="198"/>
        <v>0</v>
      </c>
      <c r="AB256" s="100">
        <f t="shared" si="189"/>
        <v>0</v>
      </c>
      <c r="AC256" s="100">
        <f t="shared" si="190"/>
        <v>0</v>
      </c>
      <c r="AD256" s="101">
        <f t="shared" si="199"/>
        <v>0.2</v>
      </c>
      <c r="AE256" s="98">
        <f t="shared" si="199"/>
        <v>0</v>
      </c>
      <c r="AF256" s="98">
        <f t="shared" si="199"/>
        <v>0</v>
      </c>
      <c r="AG256" s="100">
        <f t="shared" si="191"/>
        <v>0</v>
      </c>
      <c r="AH256" s="100">
        <f t="shared" si="192"/>
        <v>0</v>
      </c>
      <c r="AI256" s="101">
        <f t="shared" si="200"/>
        <v>0.2</v>
      </c>
      <c r="AJ256" s="98">
        <f t="shared" si="200"/>
        <v>0</v>
      </c>
      <c r="AK256" s="98">
        <f t="shared" si="200"/>
        <v>0</v>
      </c>
      <c r="AL256" s="100">
        <f t="shared" si="193"/>
        <v>0</v>
      </c>
      <c r="AM256" s="100">
        <f t="shared" si="194"/>
        <v>0</v>
      </c>
      <c r="AN256" s="102">
        <f t="shared" si="195"/>
        <v>0</v>
      </c>
      <c r="AO256" s="103"/>
    </row>
    <row r="257" spans="1:41" ht="13.9" hidden="1" customHeight="1" outlineLevel="1" x14ac:dyDescent="0.2">
      <c r="A257" s="90">
        <v>6700</v>
      </c>
      <c r="B257" s="91" t="str">
        <f t="shared" si="182"/>
        <v>enter at top</v>
      </c>
      <c r="C257" s="91" t="str">
        <f t="shared" si="183"/>
        <v>23520</v>
      </c>
      <c r="D257" s="91" t="str">
        <f t="shared" si="184"/>
        <v>NG01</v>
      </c>
      <c r="E257" s="91" t="str">
        <f t="shared" si="185"/>
        <v>L000</v>
      </c>
      <c r="F257" s="92"/>
      <c r="G257" s="92"/>
      <c r="H257" s="92"/>
      <c r="I257" s="92"/>
      <c r="J257" s="93"/>
      <c r="K257" s="80"/>
      <c r="L257" s="140"/>
      <c r="M257" s="96"/>
      <c r="N257" s="97">
        <v>0.2</v>
      </c>
      <c r="O257" s="98"/>
      <c r="P257" s="109"/>
      <c r="Q257" s="141"/>
      <c r="R257" s="99">
        <f t="shared" si="186"/>
        <v>0</v>
      </c>
      <c r="S257" s="100">
        <f t="shared" si="187"/>
        <v>0</v>
      </c>
      <c r="T257" s="101">
        <f t="shared" si="196"/>
        <v>0.2</v>
      </c>
      <c r="U257" s="98">
        <f t="shared" si="196"/>
        <v>0</v>
      </c>
      <c r="V257" s="98">
        <f t="shared" si="196"/>
        <v>0</v>
      </c>
      <c r="W257" s="100">
        <f t="shared" si="197"/>
        <v>0</v>
      </c>
      <c r="X257" s="100">
        <f t="shared" si="188"/>
        <v>0</v>
      </c>
      <c r="Y257" s="101">
        <f t="shared" si="198"/>
        <v>0.2</v>
      </c>
      <c r="Z257" s="98">
        <f t="shared" si="198"/>
        <v>0</v>
      </c>
      <c r="AA257" s="98">
        <f t="shared" si="198"/>
        <v>0</v>
      </c>
      <c r="AB257" s="100">
        <f t="shared" si="189"/>
        <v>0</v>
      </c>
      <c r="AC257" s="100">
        <f t="shared" si="190"/>
        <v>0</v>
      </c>
      <c r="AD257" s="101">
        <f t="shared" si="199"/>
        <v>0.2</v>
      </c>
      <c r="AE257" s="98">
        <f t="shared" si="199"/>
        <v>0</v>
      </c>
      <c r="AF257" s="98">
        <f t="shared" si="199"/>
        <v>0</v>
      </c>
      <c r="AG257" s="100">
        <f t="shared" si="191"/>
        <v>0</v>
      </c>
      <c r="AH257" s="100">
        <f t="shared" si="192"/>
        <v>0</v>
      </c>
      <c r="AI257" s="101">
        <f t="shared" si="200"/>
        <v>0.2</v>
      </c>
      <c r="AJ257" s="98">
        <f t="shared" si="200"/>
        <v>0</v>
      </c>
      <c r="AK257" s="98">
        <f t="shared" si="200"/>
        <v>0</v>
      </c>
      <c r="AL257" s="100">
        <f t="shared" si="193"/>
        <v>0</v>
      </c>
      <c r="AM257" s="100">
        <f t="shared" si="194"/>
        <v>0</v>
      </c>
      <c r="AN257" s="102">
        <f t="shared" si="195"/>
        <v>0</v>
      </c>
      <c r="AO257" s="103"/>
    </row>
    <row r="258" spans="1:41" ht="13.9" customHeight="1" outlineLevel="1" x14ac:dyDescent="0.2">
      <c r="A258" s="90">
        <v>6710</v>
      </c>
      <c r="B258" s="91" t="str">
        <f t="shared" si="182"/>
        <v>enter at top</v>
      </c>
      <c r="C258" s="91" t="str">
        <f t="shared" si="183"/>
        <v>23520</v>
      </c>
      <c r="D258" s="91" t="str">
        <f t="shared" si="184"/>
        <v>NG01</v>
      </c>
      <c r="E258" s="91" t="str">
        <f t="shared" si="185"/>
        <v>L000</v>
      </c>
      <c r="F258" s="92"/>
      <c r="G258" s="92"/>
      <c r="H258" s="92"/>
      <c r="I258" s="92"/>
      <c r="J258" s="93"/>
      <c r="K258" s="80"/>
      <c r="L258" s="140"/>
      <c r="M258" s="96"/>
      <c r="N258" s="97">
        <v>0.2</v>
      </c>
      <c r="O258" s="98"/>
      <c r="P258" s="109"/>
      <c r="Q258" s="141"/>
      <c r="R258" s="99">
        <f t="shared" si="186"/>
        <v>0</v>
      </c>
      <c r="S258" s="100">
        <f t="shared" si="187"/>
        <v>0</v>
      </c>
      <c r="T258" s="101">
        <f t="shared" si="196"/>
        <v>0.2</v>
      </c>
      <c r="U258" s="98">
        <f t="shared" si="196"/>
        <v>0</v>
      </c>
      <c r="V258" s="98">
        <f t="shared" si="196"/>
        <v>0</v>
      </c>
      <c r="W258" s="100">
        <f t="shared" si="197"/>
        <v>0</v>
      </c>
      <c r="X258" s="100">
        <f t="shared" si="188"/>
        <v>0</v>
      </c>
      <c r="Y258" s="101">
        <f t="shared" si="198"/>
        <v>0.2</v>
      </c>
      <c r="Z258" s="98">
        <f t="shared" si="198"/>
        <v>0</v>
      </c>
      <c r="AA258" s="98">
        <f t="shared" si="198"/>
        <v>0</v>
      </c>
      <c r="AB258" s="100">
        <f t="shared" si="189"/>
        <v>0</v>
      </c>
      <c r="AC258" s="100">
        <f t="shared" si="190"/>
        <v>0</v>
      </c>
      <c r="AD258" s="101">
        <f t="shared" si="199"/>
        <v>0.2</v>
      </c>
      <c r="AE258" s="98">
        <f t="shared" si="199"/>
        <v>0</v>
      </c>
      <c r="AF258" s="98">
        <f t="shared" si="199"/>
        <v>0</v>
      </c>
      <c r="AG258" s="100">
        <f t="shared" si="191"/>
        <v>0</v>
      </c>
      <c r="AH258" s="100">
        <f t="shared" si="192"/>
        <v>0</v>
      </c>
      <c r="AI258" s="101">
        <f t="shared" si="200"/>
        <v>0.2</v>
      </c>
      <c r="AJ258" s="98">
        <f t="shared" si="200"/>
        <v>0</v>
      </c>
      <c r="AK258" s="98">
        <f t="shared" si="200"/>
        <v>0</v>
      </c>
      <c r="AL258" s="100">
        <f t="shared" si="193"/>
        <v>0</v>
      </c>
      <c r="AM258" s="100">
        <f t="shared" si="194"/>
        <v>0</v>
      </c>
      <c r="AN258" s="102">
        <f t="shared" si="195"/>
        <v>0</v>
      </c>
      <c r="AO258" s="103"/>
    </row>
    <row r="259" spans="1:41" ht="13.9" customHeight="1" outlineLevel="1" x14ac:dyDescent="0.2">
      <c r="A259" s="90">
        <v>6800</v>
      </c>
      <c r="B259" s="91" t="str">
        <f t="shared" si="182"/>
        <v>enter at top</v>
      </c>
      <c r="C259" s="91" t="str">
        <f t="shared" si="183"/>
        <v>23520</v>
      </c>
      <c r="D259" s="91" t="str">
        <f t="shared" si="184"/>
        <v>NG01</v>
      </c>
      <c r="E259" s="91" t="str">
        <f t="shared" si="185"/>
        <v>L000</v>
      </c>
      <c r="F259" s="92"/>
      <c r="G259" s="92"/>
      <c r="H259" s="92"/>
      <c r="I259" s="92"/>
      <c r="J259" s="93"/>
      <c r="K259" s="80"/>
      <c r="L259" s="140"/>
      <c r="M259" s="96"/>
      <c r="N259" s="83">
        <v>0.2</v>
      </c>
      <c r="O259" s="85"/>
      <c r="P259" s="214"/>
      <c r="Q259" s="146"/>
      <c r="R259" s="86">
        <f t="shared" si="186"/>
        <v>0</v>
      </c>
      <c r="S259" s="100">
        <f t="shared" si="187"/>
        <v>0</v>
      </c>
      <c r="T259" s="101">
        <f t="shared" si="196"/>
        <v>0.2</v>
      </c>
      <c r="U259" s="98">
        <f t="shared" si="196"/>
        <v>0</v>
      </c>
      <c r="V259" s="98">
        <f t="shared" si="196"/>
        <v>0</v>
      </c>
      <c r="W259" s="100">
        <f t="shared" si="197"/>
        <v>0</v>
      </c>
      <c r="X259" s="100">
        <f t="shared" si="188"/>
        <v>0</v>
      </c>
      <c r="Y259" s="101">
        <f t="shared" si="198"/>
        <v>0.2</v>
      </c>
      <c r="Z259" s="98">
        <f t="shared" si="198"/>
        <v>0</v>
      </c>
      <c r="AA259" s="98">
        <f t="shared" si="198"/>
        <v>0</v>
      </c>
      <c r="AB259" s="100">
        <f t="shared" si="189"/>
        <v>0</v>
      </c>
      <c r="AC259" s="100">
        <f t="shared" si="190"/>
        <v>0</v>
      </c>
      <c r="AD259" s="101">
        <f t="shared" si="199"/>
        <v>0.2</v>
      </c>
      <c r="AE259" s="98">
        <f t="shared" si="199"/>
        <v>0</v>
      </c>
      <c r="AF259" s="98">
        <f t="shared" si="199"/>
        <v>0</v>
      </c>
      <c r="AG259" s="100">
        <f t="shared" si="191"/>
        <v>0</v>
      </c>
      <c r="AH259" s="100">
        <f t="shared" si="192"/>
        <v>0</v>
      </c>
      <c r="AI259" s="101">
        <f t="shared" si="200"/>
        <v>0.2</v>
      </c>
      <c r="AJ259" s="98">
        <f t="shared" si="200"/>
        <v>0</v>
      </c>
      <c r="AK259" s="98">
        <f t="shared" si="200"/>
        <v>0</v>
      </c>
      <c r="AL259" s="100">
        <f t="shared" si="193"/>
        <v>0</v>
      </c>
      <c r="AM259" s="100">
        <f t="shared" si="194"/>
        <v>0</v>
      </c>
      <c r="AN259" s="102">
        <f t="shared" si="195"/>
        <v>0</v>
      </c>
      <c r="AO259" s="103"/>
    </row>
    <row r="260" spans="1:41" ht="13.9" customHeight="1" outlineLevel="1" x14ac:dyDescent="0.2">
      <c r="A260" s="90">
        <v>6801</v>
      </c>
      <c r="B260" s="91" t="str">
        <f t="shared" si="182"/>
        <v>enter at top</v>
      </c>
      <c r="C260" s="91" t="str">
        <f t="shared" si="183"/>
        <v>23520</v>
      </c>
      <c r="D260" s="91" t="str">
        <f t="shared" si="184"/>
        <v>NG01</v>
      </c>
      <c r="E260" s="91" t="str">
        <f t="shared" si="185"/>
        <v>L000</v>
      </c>
      <c r="F260" s="92"/>
      <c r="G260" s="92"/>
      <c r="H260" s="92"/>
      <c r="I260" s="92"/>
      <c r="J260" s="93"/>
      <c r="K260" s="80"/>
      <c r="L260" s="140"/>
      <c r="M260" s="96"/>
      <c r="N260" s="83">
        <v>0.2</v>
      </c>
      <c r="O260" s="85"/>
      <c r="P260" s="214"/>
      <c r="Q260" s="146"/>
      <c r="R260" s="86">
        <f t="shared" si="186"/>
        <v>0</v>
      </c>
      <c r="S260" s="100">
        <f t="shared" si="187"/>
        <v>0</v>
      </c>
      <c r="T260" s="101">
        <f t="shared" si="196"/>
        <v>0.2</v>
      </c>
      <c r="U260" s="98">
        <f t="shared" si="196"/>
        <v>0</v>
      </c>
      <c r="V260" s="98">
        <f t="shared" si="196"/>
        <v>0</v>
      </c>
      <c r="W260" s="100">
        <f t="shared" si="197"/>
        <v>0</v>
      </c>
      <c r="X260" s="100">
        <f t="shared" si="188"/>
        <v>0</v>
      </c>
      <c r="Y260" s="101">
        <f t="shared" si="198"/>
        <v>0.2</v>
      </c>
      <c r="Z260" s="98">
        <f t="shared" si="198"/>
        <v>0</v>
      </c>
      <c r="AA260" s="98">
        <f t="shared" si="198"/>
        <v>0</v>
      </c>
      <c r="AB260" s="100">
        <f t="shared" si="189"/>
        <v>0</v>
      </c>
      <c r="AC260" s="100">
        <f t="shared" si="190"/>
        <v>0</v>
      </c>
      <c r="AD260" s="101">
        <f t="shared" si="199"/>
        <v>0.2</v>
      </c>
      <c r="AE260" s="98">
        <f t="shared" si="199"/>
        <v>0</v>
      </c>
      <c r="AF260" s="98">
        <f t="shared" si="199"/>
        <v>0</v>
      </c>
      <c r="AG260" s="100">
        <f t="shared" si="191"/>
        <v>0</v>
      </c>
      <c r="AH260" s="100">
        <f t="shared" si="192"/>
        <v>0</v>
      </c>
      <c r="AI260" s="101">
        <f t="shared" si="200"/>
        <v>0.2</v>
      </c>
      <c r="AJ260" s="98">
        <f t="shared" si="200"/>
        <v>0</v>
      </c>
      <c r="AK260" s="98">
        <f t="shared" si="200"/>
        <v>0</v>
      </c>
      <c r="AL260" s="100">
        <f t="shared" si="193"/>
        <v>0</v>
      </c>
      <c r="AM260" s="100">
        <f t="shared" si="194"/>
        <v>0</v>
      </c>
      <c r="AN260" s="102">
        <f t="shared" si="195"/>
        <v>0</v>
      </c>
      <c r="AO260" s="103"/>
    </row>
    <row r="261" spans="1:41" ht="13.9" customHeight="1" outlineLevel="1" x14ac:dyDescent="0.2">
      <c r="A261" s="90">
        <v>6802</v>
      </c>
      <c r="B261" s="91" t="str">
        <f t="shared" si="182"/>
        <v>enter at top</v>
      </c>
      <c r="C261" s="91" t="str">
        <f t="shared" si="183"/>
        <v>23520</v>
      </c>
      <c r="D261" s="91" t="str">
        <f t="shared" si="184"/>
        <v>NG01</v>
      </c>
      <c r="E261" s="91" t="str">
        <f t="shared" si="185"/>
        <v>L000</v>
      </c>
      <c r="F261" s="92"/>
      <c r="G261" s="92"/>
      <c r="H261" s="92"/>
      <c r="I261" s="92"/>
      <c r="J261" s="93"/>
      <c r="K261" s="80"/>
      <c r="L261" s="140"/>
      <c r="M261" s="96"/>
      <c r="N261" s="83">
        <v>0.2</v>
      </c>
      <c r="O261" s="85"/>
      <c r="P261" s="214"/>
      <c r="Q261" s="146"/>
      <c r="R261" s="86">
        <f t="shared" si="186"/>
        <v>0</v>
      </c>
      <c r="S261" s="100">
        <f t="shared" si="187"/>
        <v>0</v>
      </c>
      <c r="T261" s="101">
        <f t="shared" si="196"/>
        <v>0.2</v>
      </c>
      <c r="U261" s="98">
        <f t="shared" si="196"/>
        <v>0</v>
      </c>
      <c r="V261" s="98">
        <f t="shared" si="196"/>
        <v>0</v>
      </c>
      <c r="W261" s="100">
        <f t="shared" si="197"/>
        <v>0</v>
      </c>
      <c r="X261" s="100">
        <f t="shared" si="188"/>
        <v>0</v>
      </c>
      <c r="Y261" s="101">
        <f t="shared" si="198"/>
        <v>0.2</v>
      </c>
      <c r="Z261" s="98">
        <f t="shared" si="198"/>
        <v>0</v>
      </c>
      <c r="AA261" s="98">
        <f t="shared" si="198"/>
        <v>0</v>
      </c>
      <c r="AB261" s="100">
        <f t="shared" si="189"/>
        <v>0</v>
      </c>
      <c r="AC261" s="100">
        <f t="shared" si="190"/>
        <v>0</v>
      </c>
      <c r="AD261" s="101">
        <f t="shared" si="199"/>
        <v>0.2</v>
      </c>
      <c r="AE261" s="98">
        <f t="shared" si="199"/>
        <v>0</v>
      </c>
      <c r="AF261" s="98">
        <f t="shared" si="199"/>
        <v>0</v>
      </c>
      <c r="AG261" s="100">
        <f t="shared" si="191"/>
        <v>0</v>
      </c>
      <c r="AH261" s="100">
        <f t="shared" si="192"/>
        <v>0</v>
      </c>
      <c r="AI261" s="101">
        <f t="shared" si="200"/>
        <v>0.2</v>
      </c>
      <c r="AJ261" s="98">
        <f t="shared" si="200"/>
        <v>0</v>
      </c>
      <c r="AK261" s="98">
        <f t="shared" si="200"/>
        <v>0</v>
      </c>
      <c r="AL261" s="100">
        <f t="shared" si="193"/>
        <v>0</v>
      </c>
      <c r="AM261" s="100">
        <f t="shared" si="194"/>
        <v>0</v>
      </c>
      <c r="AN261" s="102">
        <f t="shared" si="195"/>
        <v>0</v>
      </c>
      <c r="AO261" s="103"/>
    </row>
    <row r="262" spans="1:41" ht="13.9" hidden="1" customHeight="1" outlineLevel="1" x14ac:dyDescent="0.2">
      <c r="A262" s="90">
        <v>6808</v>
      </c>
      <c r="B262" s="91" t="str">
        <f t="shared" si="182"/>
        <v>enter at top</v>
      </c>
      <c r="C262" s="91" t="str">
        <f t="shared" si="183"/>
        <v>23520</v>
      </c>
      <c r="D262" s="91" t="str">
        <f t="shared" si="184"/>
        <v>NG01</v>
      </c>
      <c r="E262" s="91" t="str">
        <f t="shared" si="185"/>
        <v>L000</v>
      </c>
      <c r="F262" s="92"/>
      <c r="G262" s="92"/>
      <c r="H262" s="92"/>
      <c r="I262" s="92"/>
      <c r="J262" s="93"/>
      <c r="K262" s="80"/>
      <c r="L262" s="140"/>
      <c r="M262" s="96"/>
      <c r="N262" s="97">
        <v>0.2</v>
      </c>
      <c r="O262" s="98"/>
      <c r="P262" s="109"/>
      <c r="Q262" s="141"/>
      <c r="R262" s="99">
        <f t="shared" si="186"/>
        <v>0</v>
      </c>
      <c r="S262" s="100">
        <f t="shared" si="187"/>
        <v>0</v>
      </c>
      <c r="T262" s="101">
        <f t="shared" si="196"/>
        <v>0.2</v>
      </c>
      <c r="U262" s="98">
        <f t="shared" si="196"/>
        <v>0</v>
      </c>
      <c r="V262" s="98">
        <f t="shared" si="196"/>
        <v>0</v>
      </c>
      <c r="W262" s="100">
        <f t="shared" si="197"/>
        <v>0</v>
      </c>
      <c r="X262" s="100">
        <f t="shared" si="188"/>
        <v>0</v>
      </c>
      <c r="Y262" s="101">
        <f t="shared" si="198"/>
        <v>0.2</v>
      </c>
      <c r="Z262" s="98">
        <f t="shared" si="198"/>
        <v>0</v>
      </c>
      <c r="AA262" s="98">
        <f t="shared" si="198"/>
        <v>0</v>
      </c>
      <c r="AB262" s="100">
        <f t="shared" si="189"/>
        <v>0</v>
      </c>
      <c r="AC262" s="100">
        <f t="shared" si="190"/>
        <v>0</v>
      </c>
      <c r="AD262" s="101">
        <f t="shared" si="199"/>
        <v>0.2</v>
      </c>
      <c r="AE262" s="98">
        <f t="shared" si="199"/>
        <v>0</v>
      </c>
      <c r="AF262" s="98">
        <f t="shared" si="199"/>
        <v>0</v>
      </c>
      <c r="AG262" s="100">
        <f t="shared" si="191"/>
        <v>0</v>
      </c>
      <c r="AH262" s="100">
        <f t="shared" si="192"/>
        <v>0</v>
      </c>
      <c r="AI262" s="101">
        <f t="shared" si="200"/>
        <v>0.2</v>
      </c>
      <c r="AJ262" s="98">
        <f t="shared" si="200"/>
        <v>0</v>
      </c>
      <c r="AK262" s="98">
        <f t="shared" si="200"/>
        <v>0</v>
      </c>
      <c r="AL262" s="100">
        <f t="shared" si="193"/>
        <v>0</v>
      </c>
      <c r="AM262" s="100">
        <f t="shared" si="194"/>
        <v>0</v>
      </c>
      <c r="AN262" s="102">
        <f t="shared" si="195"/>
        <v>0</v>
      </c>
      <c r="AO262" s="103"/>
    </row>
    <row r="263" spans="1:41" ht="13.9" customHeight="1" outlineLevel="1" x14ac:dyDescent="0.2">
      <c r="A263" s="90">
        <v>6810</v>
      </c>
      <c r="B263" s="91" t="str">
        <f t="shared" si="182"/>
        <v>enter at top</v>
      </c>
      <c r="C263" s="91" t="str">
        <f t="shared" si="183"/>
        <v>23520</v>
      </c>
      <c r="D263" s="91" t="str">
        <f t="shared" si="184"/>
        <v>NG01</v>
      </c>
      <c r="E263" s="91" t="str">
        <f t="shared" si="185"/>
        <v>L000</v>
      </c>
      <c r="F263" s="92"/>
      <c r="G263" s="92"/>
      <c r="H263" s="92"/>
      <c r="I263" s="92"/>
      <c r="J263" s="93"/>
      <c r="K263" s="80"/>
      <c r="L263" s="140"/>
      <c r="M263" s="96"/>
      <c r="N263" s="97">
        <v>0.2</v>
      </c>
      <c r="O263" s="98"/>
      <c r="P263" s="109"/>
      <c r="Q263" s="141"/>
      <c r="R263" s="99">
        <f t="shared" si="186"/>
        <v>0</v>
      </c>
      <c r="S263" s="100">
        <f t="shared" si="187"/>
        <v>0</v>
      </c>
      <c r="T263" s="101">
        <f t="shared" si="196"/>
        <v>0.2</v>
      </c>
      <c r="U263" s="98">
        <f t="shared" si="196"/>
        <v>0</v>
      </c>
      <c r="V263" s="98">
        <f t="shared" si="196"/>
        <v>0</v>
      </c>
      <c r="W263" s="100">
        <f t="shared" si="197"/>
        <v>0</v>
      </c>
      <c r="X263" s="100">
        <f t="shared" si="188"/>
        <v>0</v>
      </c>
      <c r="Y263" s="101">
        <f t="shared" si="198"/>
        <v>0.2</v>
      </c>
      <c r="Z263" s="98">
        <f t="shared" si="198"/>
        <v>0</v>
      </c>
      <c r="AA263" s="98">
        <f t="shared" si="198"/>
        <v>0</v>
      </c>
      <c r="AB263" s="100">
        <f t="shared" si="189"/>
        <v>0</v>
      </c>
      <c r="AC263" s="100">
        <f t="shared" si="190"/>
        <v>0</v>
      </c>
      <c r="AD263" s="101">
        <f t="shared" si="199"/>
        <v>0.2</v>
      </c>
      <c r="AE263" s="98">
        <f t="shared" si="199"/>
        <v>0</v>
      </c>
      <c r="AF263" s="98">
        <f t="shared" si="199"/>
        <v>0</v>
      </c>
      <c r="AG263" s="100">
        <f t="shared" si="191"/>
        <v>0</v>
      </c>
      <c r="AH263" s="100">
        <f t="shared" si="192"/>
        <v>0</v>
      </c>
      <c r="AI263" s="101">
        <f t="shared" si="200"/>
        <v>0.2</v>
      </c>
      <c r="AJ263" s="98">
        <f t="shared" si="200"/>
        <v>0</v>
      </c>
      <c r="AK263" s="98">
        <f t="shared" si="200"/>
        <v>0</v>
      </c>
      <c r="AL263" s="100">
        <f t="shared" si="193"/>
        <v>0</v>
      </c>
      <c r="AM263" s="100">
        <f t="shared" si="194"/>
        <v>0</v>
      </c>
      <c r="AN263" s="102">
        <f t="shared" si="195"/>
        <v>0</v>
      </c>
      <c r="AO263" s="103"/>
    </row>
    <row r="264" spans="1:41" ht="13.9" hidden="1" customHeight="1" outlineLevel="1" x14ac:dyDescent="0.2">
      <c r="A264" s="90">
        <v>6820</v>
      </c>
      <c r="B264" s="91" t="str">
        <f t="shared" si="182"/>
        <v>enter at top</v>
      </c>
      <c r="C264" s="91" t="str">
        <f t="shared" si="183"/>
        <v>23520</v>
      </c>
      <c r="D264" s="91" t="str">
        <f t="shared" si="184"/>
        <v>NG01</v>
      </c>
      <c r="E264" s="91" t="str">
        <f t="shared" si="185"/>
        <v>L000</v>
      </c>
      <c r="F264" s="92"/>
      <c r="G264" s="92"/>
      <c r="H264" s="92"/>
      <c r="I264" s="92"/>
      <c r="J264" s="93"/>
      <c r="K264" s="80"/>
      <c r="L264" s="140"/>
      <c r="M264" s="96"/>
      <c r="N264" s="97">
        <v>0.2</v>
      </c>
      <c r="O264" s="98"/>
      <c r="P264" s="109"/>
      <c r="Q264" s="141"/>
      <c r="R264" s="99">
        <f t="shared" si="186"/>
        <v>0</v>
      </c>
      <c r="S264" s="100">
        <f t="shared" si="187"/>
        <v>0</v>
      </c>
      <c r="T264" s="101">
        <f t="shared" si="196"/>
        <v>0.2</v>
      </c>
      <c r="U264" s="98">
        <f t="shared" si="196"/>
        <v>0</v>
      </c>
      <c r="V264" s="98">
        <f t="shared" si="196"/>
        <v>0</v>
      </c>
      <c r="W264" s="100">
        <f t="shared" si="197"/>
        <v>0</v>
      </c>
      <c r="X264" s="100">
        <f t="shared" si="188"/>
        <v>0</v>
      </c>
      <c r="Y264" s="101">
        <f t="shared" si="198"/>
        <v>0.2</v>
      </c>
      <c r="Z264" s="98">
        <f t="shared" si="198"/>
        <v>0</v>
      </c>
      <c r="AA264" s="98">
        <f t="shared" si="198"/>
        <v>0</v>
      </c>
      <c r="AB264" s="100">
        <f t="shared" si="189"/>
        <v>0</v>
      </c>
      <c r="AC264" s="100">
        <f t="shared" si="190"/>
        <v>0</v>
      </c>
      <c r="AD264" s="101">
        <f t="shared" si="199"/>
        <v>0.2</v>
      </c>
      <c r="AE264" s="98">
        <f t="shared" si="199"/>
        <v>0</v>
      </c>
      <c r="AF264" s="98">
        <f t="shared" si="199"/>
        <v>0</v>
      </c>
      <c r="AG264" s="100">
        <f t="shared" si="191"/>
        <v>0</v>
      </c>
      <c r="AH264" s="100">
        <f t="shared" si="192"/>
        <v>0</v>
      </c>
      <c r="AI264" s="101">
        <f t="shared" si="200"/>
        <v>0.2</v>
      </c>
      <c r="AJ264" s="98">
        <f t="shared" si="200"/>
        <v>0</v>
      </c>
      <c r="AK264" s="98">
        <f t="shared" si="200"/>
        <v>0</v>
      </c>
      <c r="AL264" s="100">
        <f t="shared" si="193"/>
        <v>0</v>
      </c>
      <c r="AM264" s="100">
        <f t="shared" si="194"/>
        <v>0</v>
      </c>
      <c r="AN264" s="102">
        <f t="shared" si="195"/>
        <v>0</v>
      </c>
      <c r="AO264" s="103"/>
    </row>
    <row r="265" spans="1:41" ht="13.9" customHeight="1" outlineLevel="1" x14ac:dyDescent="0.2">
      <c r="A265" s="90">
        <v>6821</v>
      </c>
      <c r="B265" s="91" t="str">
        <f t="shared" si="182"/>
        <v>enter at top</v>
      </c>
      <c r="C265" s="91" t="str">
        <f t="shared" si="183"/>
        <v>23520</v>
      </c>
      <c r="D265" s="91" t="str">
        <f t="shared" si="184"/>
        <v>NG01</v>
      </c>
      <c r="E265" s="91" t="str">
        <f t="shared" si="185"/>
        <v>L000</v>
      </c>
      <c r="F265" s="92"/>
      <c r="G265" s="92"/>
      <c r="H265" s="92"/>
      <c r="I265" s="92"/>
      <c r="J265" s="93"/>
      <c r="K265" s="80"/>
      <c r="L265" s="140"/>
      <c r="M265" s="96"/>
      <c r="N265" s="97">
        <v>0.2</v>
      </c>
      <c r="O265" s="98"/>
      <c r="P265" s="109"/>
      <c r="Q265" s="141"/>
      <c r="R265" s="99">
        <f t="shared" si="186"/>
        <v>0</v>
      </c>
      <c r="S265" s="100">
        <f t="shared" si="187"/>
        <v>0</v>
      </c>
      <c r="T265" s="101">
        <f t="shared" si="196"/>
        <v>0.2</v>
      </c>
      <c r="U265" s="98">
        <f t="shared" si="196"/>
        <v>0</v>
      </c>
      <c r="V265" s="98">
        <f t="shared" si="196"/>
        <v>0</v>
      </c>
      <c r="W265" s="100">
        <f t="shared" si="197"/>
        <v>0</v>
      </c>
      <c r="X265" s="100">
        <f t="shared" si="188"/>
        <v>0</v>
      </c>
      <c r="Y265" s="101">
        <f t="shared" si="198"/>
        <v>0.2</v>
      </c>
      <c r="Z265" s="98">
        <f t="shared" si="198"/>
        <v>0</v>
      </c>
      <c r="AA265" s="98">
        <f t="shared" si="198"/>
        <v>0</v>
      </c>
      <c r="AB265" s="100">
        <f t="shared" si="189"/>
        <v>0</v>
      </c>
      <c r="AC265" s="100">
        <f t="shared" si="190"/>
        <v>0</v>
      </c>
      <c r="AD265" s="101">
        <f t="shared" si="199"/>
        <v>0.2</v>
      </c>
      <c r="AE265" s="98">
        <f t="shared" si="199"/>
        <v>0</v>
      </c>
      <c r="AF265" s="98">
        <f t="shared" si="199"/>
        <v>0</v>
      </c>
      <c r="AG265" s="100">
        <f t="shared" si="191"/>
        <v>0</v>
      </c>
      <c r="AH265" s="100">
        <f t="shared" si="192"/>
        <v>0</v>
      </c>
      <c r="AI265" s="101">
        <f t="shared" si="200"/>
        <v>0.2</v>
      </c>
      <c r="AJ265" s="98">
        <f t="shared" si="200"/>
        <v>0</v>
      </c>
      <c r="AK265" s="98">
        <f t="shared" si="200"/>
        <v>0</v>
      </c>
      <c r="AL265" s="100">
        <f t="shared" si="193"/>
        <v>0</v>
      </c>
      <c r="AM265" s="100">
        <f t="shared" si="194"/>
        <v>0</v>
      </c>
      <c r="AN265" s="102">
        <f t="shared" si="195"/>
        <v>0</v>
      </c>
      <c r="AO265" s="103"/>
    </row>
    <row r="266" spans="1:41" ht="13.9" hidden="1" customHeight="1" outlineLevel="1" x14ac:dyDescent="0.2">
      <c r="A266" s="90">
        <v>6822</v>
      </c>
      <c r="B266" s="91" t="str">
        <f t="shared" si="182"/>
        <v>enter at top</v>
      </c>
      <c r="C266" s="91" t="str">
        <f t="shared" si="183"/>
        <v>23520</v>
      </c>
      <c r="D266" s="91" t="str">
        <f t="shared" si="184"/>
        <v>NG01</v>
      </c>
      <c r="E266" s="91" t="str">
        <f t="shared" si="185"/>
        <v>L000</v>
      </c>
      <c r="F266" s="92"/>
      <c r="G266" s="92"/>
      <c r="H266" s="92"/>
      <c r="I266" s="92"/>
      <c r="J266" s="93"/>
      <c r="K266" s="80"/>
      <c r="L266" s="140"/>
      <c r="M266" s="96"/>
      <c r="N266" s="97">
        <v>0.2</v>
      </c>
      <c r="O266" s="98"/>
      <c r="P266" s="109"/>
      <c r="Q266" s="141"/>
      <c r="R266" s="99">
        <f t="shared" si="186"/>
        <v>0</v>
      </c>
      <c r="S266" s="100">
        <f t="shared" si="187"/>
        <v>0</v>
      </c>
      <c r="T266" s="101">
        <f t="shared" si="196"/>
        <v>0.2</v>
      </c>
      <c r="U266" s="98">
        <f t="shared" si="196"/>
        <v>0</v>
      </c>
      <c r="V266" s="98">
        <f t="shared" si="196"/>
        <v>0</v>
      </c>
      <c r="W266" s="100">
        <f t="shared" si="197"/>
        <v>0</v>
      </c>
      <c r="X266" s="100">
        <f t="shared" si="188"/>
        <v>0</v>
      </c>
      <c r="Y266" s="101">
        <f t="shared" si="198"/>
        <v>0.2</v>
      </c>
      <c r="Z266" s="98">
        <f t="shared" si="198"/>
        <v>0</v>
      </c>
      <c r="AA266" s="98">
        <f t="shared" si="198"/>
        <v>0</v>
      </c>
      <c r="AB266" s="100">
        <f t="shared" si="189"/>
        <v>0</v>
      </c>
      <c r="AC266" s="100">
        <f t="shared" si="190"/>
        <v>0</v>
      </c>
      <c r="AD266" s="101">
        <f t="shared" si="199"/>
        <v>0.2</v>
      </c>
      <c r="AE266" s="98">
        <f t="shared" si="199"/>
        <v>0</v>
      </c>
      <c r="AF266" s="98">
        <f t="shared" si="199"/>
        <v>0</v>
      </c>
      <c r="AG266" s="100">
        <f t="shared" si="191"/>
        <v>0</v>
      </c>
      <c r="AH266" s="100">
        <f t="shared" si="192"/>
        <v>0</v>
      </c>
      <c r="AI266" s="101">
        <f t="shared" si="200"/>
        <v>0.2</v>
      </c>
      <c r="AJ266" s="98">
        <f t="shared" si="200"/>
        <v>0</v>
      </c>
      <c r="AK266" s="98">
        <f t="shared" si="200"/>
        <v>0</v>
      </c>
      <c r="AL266" s="100">
        <f t="shared" si="193"/>
        <v>0</v>
      </c>
      <c r="AM266" s="100">
        <f t="shared" si="194"/>
        <v>0</v>
      </c>
      <c r="AN266" s="102">
        <f t="shared" si="195"/>
        <v>0</v>
      </c>
      <c r="AO266" s="103"/>
    </row>
    <row r="267" spans="1:41" ht="13.9" customHeight="1" outlineLevel="1" x14ac:dyDescent="0.2">
      <c r="A267" s="90">
        <v>6823</v>
      </c>
      <c r="B267" s="91" t="str">
        <f t="shared" si="182"/>
        <v>enter at top</v>
      </c>
      <c r="C267" s="91" t="str">
        <f t="shared" si="183"/>
        <v>23520</v>
      </c>
      <c r="D267" s="91" t="str">
        <f t="shared" si="184"/>
        <v>NG01</v>
      </c>
      <c r="E267" s="91" t="str">
        <f t="shared" si="185"/>
        <v>L000</v>
      </c>
      <c r="F267" s="92"/>
      <c r="G267" s="92"/>
      <c r="H267" s="92"/>
      <c r="I267" s="92"/>
      <c r="J267" s="93"/>
      <c r="K267" s="80"/>
      <c r="L267" s="140"/>
      <c r="M267" s="96"/>
      <c r="N267" s="97">
        <v>0.2</v>
      </c>
      <c r="O267" s="98"/>
      <c r="P267" s="109"/>
      <c r="Q267" s="141"/>
      <c r="R267" s="99">
        <f t="shared" si="186"/>
        <v>0</v>
      </c>
      <c r="S267" s="100">
        <f t="shared" si="187"/>
        <v>0</v>
      </c>
      <c r="T267" s="101">
        <f t="shared" si="196"/>
        <v>0.2</v>
      </c>
      <c r="U267" s="98">
        <f t="shared" si="196"/>
        <v>0</v>
      </c>
      <c r="V267" s="98">
        <f t="shared" si="196"/>
        <v>0</v>
      </c>
      <c r="W267" s="100">
        <f t="shared" si="197"/>
        <v>0</v>
      </c>
      <c r="X267" s="100">
        <f t="shared" si="188"/>
        <v>0</v>
      </c>
      <c r="Y267" s="101">
        <f t="shared" si="198"/>
        <v>0.2</v>
      </c>
      <c r="Z267" s="98">
        <f t="shared" si="198"/>
        <v>0</v>
      </c>
      <c r="AA267" s="98">
        <f t="shared" si="198"/>
        <v>0</v>
      </c>
      <c r="AB267" s="100">
        <f t="shared" si="189"/>
        <v>0</v>
      </c>
      <c r="AC267" s="100">
        <f t="shared" si="190"/>
        <v>0</v>
      </c>
      <c r="AD267" s="101">
        <f t="shared" si="199"/>
        <v>0.2</v>
      </c>
      <c r="AE267" s="98">
        <f t="shared" si="199"/>
        <v>0</v>
      </c>
      <c r="AF267" s="98">
        <f t="shared" si="199"/>
        <v>0</v>
      </c>
      <c r="AG267" s="100">
        <f t="shared" si="191"/>
        <v>0</v>
      </c>
      <c r="AH267" s="100">
        <f t="shared" si="192"/>
        <v>0</v>
      </c>
      <c r="AI267" s="101">
        <f t="shared" si="200"/>
        <v>0.2</v>
      </c>
      <c r="AJ267" s="98">
        <f t="shared" si="200"/>
        <v>0</v>
      </c>
      <c r="AK267" s="98">
        <f t="shared" si="200"/>
        <v>0</v>
      </c>
      <c r="AL267" s="100">
        <f t="shared" si="193"/>
        <v>0</v>
      </c>
      <c r="AM267" s="100">
        <f t="shared" si="194"/>
        <v>0</v>
      </c>
      <c r="AN267" s="102">
        <f t="shared" si="195"/>
        <v>0</v>
      </c>
      <c r="AO267" s="103"/>
    </row>
    <row r="268" spans="1:41" ht="13.9" hidden="1" customHeight="1" outlineLevel="1" x14ac:dyDescent="0.2">
      <c r="A268" s="90">
        <v>6830</v>
      </c>
      <c r="B268" s="91" t="str">
        <f t="shared" si="182"/>
        <v>enter at top</v>
      </c>
      <c r="C268" s="91" t="str">
        <f t="shared" si="183"/>
        <v>23520</v>
      </c>
      <c r="D268" s="91" t="str">
        <f t="shared" si="184"/>
        <v>NG01</v>
      </c>
      <c r="E268" s="91" t="str">
        <f t="shared" si="185"/>
        <v>L000</v>
      </c>
      <c r="F268" s="92"/>
      <c r="G268" s="92"/>
      <c r="H268" s="92"/>
      <c r="I268" s="92"/>
      <c r="J268" s="93"/>
      <c r="K268" s="80"/>
      <c r="L268" s="140"/>
      <c r="M268" s="96"/>
      <c r="N268" s="97">
        <v>0.2</v>
      </c>
      <c r="O268" s="98"/>
      <c r="P268" s="109"/>
      <c r="Q268" s="141"/>
      <c r="R268" s="99">
        <f t="shared" si="186"/>
        <v>0</v>
      </c>
      <c r="S268" s="100">
        <f t="shared" si="187"/>
        <v>0</v>
      </c>
      <c r="T268" s="101">
        <f t="shared" si="196"/>
        <v>0.2</v>
      </c>
      <c r="U268" s="98">
        <f t="shared" si="196"/>
        <v>0</v>
      </c>
      <c r="V268" s="98">
        <f t="shared" si="196"/>
        <v>0</v>
      </c>
      <c r="W268" s="100">
        <f t="shared" si="197"/>
        <v>0</v>
      </c>
      <c r="X268" s="100">
        <f t="shared" si="188"/>
        <v>0</v>
      </c>
      <c r="Y268" s="101">
        <f t="shared" si="198"/>
        <v>0.2</v>
      </c>
      <c r="Z268" s="98">
        <f t="shared" si="198"/>
        <v>0</v>
      </c>
      <c r="AA268" s="98">
        <f t="shared" si="198"/>
        <v>0</v>
      </c>
      <c r="AB268" s="100">
        <f t="shared" si="189"/>
        <v>0</v>
      </c>
      <c r="AC268" s="100">
        <f t="shared" si="190"/>
        <v>0</v>
      </c>
      <c r="AD268" s="101">
        <f t="shared" si="199"/>
        <v>0.2</v>
      </c>
      <c r="AE268" s="98">
        <f t="shared" si="199"/>
        <v>0</v>
      </c>
      <c r="AF268" s="98">
        <f t="shared" si="199"/>
        <v>0</v>
      </c>
      <c r="AG268" s="100">
        <f t="shared" si="191"/>
        <v>0</v>
      </c>
      <c r="AH268" s="100">
        <f t="shared" si="192"/>
        <v>0</v>
      </c>
      <c r="AI268" s="101">
        <f t="shared" si="200"/>
        <v>0.2</v>
      </c>
      <c r="AJ268" s="98">
        <f t="shared" si="200"/>
        <v>0</v>
      </c>
      <c r="AK268" s="98">
        <f t="shared" si="200"/>
        <v>0</v>
      </c>
      <c r="AL268" s="100">
        <f t="shared" si="193"/>
        <v>0</v>
      </c>
      <c r="AM268" s="100">
        <f t="shared" si="194"/>
        <v>0</v>
      </c>
      <c r="AN268" s="102">
        <f t="shared" si="195"/>
        <v>0</v>
      </c>
      <c r="AO268" s="103"/>
    </row>
    <row r="269" spans="1:41" ht="13.9" hidden="1" customHeight="1" outlineLevel="1" x14ac:dyDescent="0.2">
      <c r="A269" s="90">
        <v>6840</v>
      </c>
      <c r="B269" s="91" t="str">
        <f t="shared" si="182"/>
        <v>enter at top</v>
      </c>
      <c r="C269" s="91" t="str">
        <f t="shared" si="183"/>
        <v>23520</v>
      </c>
      <c r="D269" s="91" t="str">
        <f t="shared" si="184"/>
        <v>NG01</v>
      </c>
      <c r="E269" s="91" t="str">
        <f t="shared" si="185"/>
        <v>L000</v>
      </c>
      <c r="F269" s="92"/>
      <c r="G269" s="92"/>
      <c r="H269" s="92"/>
      <c r="I269" s="92"/>
      <c r="J269" s="93"/>
      <c r="K269" s="80"/>
      <c r="L269" s="140"/>
      <c r="M269" s="96"/>
      <c r="N269" s="97">
        <v>0.2</v>
      </c>
      <c r="O269" s="98"/>
      <c r="P269" s="109"/>
      <c r="Q269" s="141"/>
      <c r="R269" s="99">
        <f t="shared" si="186"/>
        <v>0</v>
      </c>
      <c r="S269" s="100">
        <f t="shared" si="187"/>
        <v>0</v>
      </c>
      <c r="T269" s="101">
        <f t="shared" si="196"/>
        <v>0.2</v>
      </c>
      <c r="U269" s="98">
        <f t="shared" si="196"/>
        <v>0</v>
      </c>
      <c r="V269" s="98">
        <f t="shared" si="196"/>
        <v>0</v>
      </c>
      <c r="W269" s="100">
        <f t="shared" si="197"/>
        <v>0</v>
      </c>
      <c r="X269" s="100">
        <f t="shared" si="188"/>
        <v>0</v>
      </c>
      <c r="Y269" s="101">
        <f t="shared" si="198"/>
        <v>0.2</v>
      </c>
      <c r="Z269" s="98">
        <f t="shared" si="198"/>
        <v>0</v>
      </c>
      <c r="AA269" s="98">
        <f t="shared" si="198"/>
        <v>0</v>
      </c>
      <c r="AB269" s="100">
        <f t="shared" si="189"/>
        <v>0</v>
      </c>
      <c r="AC269" s="100">
        <f t="shared" si="190"/>
        <v>0</v>
      </c>
      <c r="AD269" s="101">
        <f t="shared" si="199"/>
        <v>0.2</v>
      </c>
      <c r="AE269" s="98">
        <f t="shared" si="199"/>
        <v>0</v>
      </c>
      <c r="AF269" s="98">
        <f t="shared" si="199"/>
        <v>0</v>
      </c>
      <c r="AG269" s="100">
        <f t="shared" si="191"/>
        <v>0</v>
      </c>
      <c r="AH269" s="100">
        <f t="shared" si="192"/>
        <v>0</v>
      </c>
      <c r="AI269" s="101">
        <f t="shared" si="200"/>
        <v>0.2</v>
      </c>
      <c r="AJ269" s="98">
        <f t="shared" si="200"/>
        <v>0</v>
      </c>
      <c r="AK269" s="98">
        <f t="shared" si="200"/>
        <v>0</v>
      </c>
      <c r="AL269" s="100">
        <f t="shared" si="193"/>
        <v>0</v>
      </c>
      <c r="AM269" s="100">
        <f t="shared" si="194"/>
        <v>0</v>
      </c>
      <c r="AN269" s="102">
        <f t="shared" si="195"/>
        <v>0</v>
      </c>
      <c r="AO269" s="103"/>
    </row>
    <row r="270" spans="1:41" ht="13.9" hidden="1" customHeight="1" outlineLevel="1" x14ac:dyDescent="0.2">
      <c r="A270" s="90" t="s">
        <v>146</v>
      </c>
      <c r="B270" s="91" t="str">
        <f t="shared" si="182"/>
        <v>enter at top</v>
      </c>
      <c r="C270" s="91" t="str">
        <f t="shared" si="183"/>
        <v>23520</v>
      </c>
      <c r="D270" s="91" t="str">
        <f t="shared" si="184"/>
        <v>NG01</v>
      </c>
      <c r="E270" s="91" t="str">
        <f t="shared" si="185"/>
        <v>L000</v>
      </c>
      <c r="F270" s="92"/>
      <c r="G270" s="92"/>
      <c r="H270" s="92"/>
      <c r="I270" s="92"/>
      <c r="J270" s="93"/>
      <c r="K270" s="80"/>
      <c r="L270" s="140"/>
      <c r="M270" s="96"/>
      <c r="N270" s="97">
        <v>0.2</v>
      </c>
      <c r="O270" s="98"/>
      <c r="P270" s="109"/>
      <c r="Q270" s="141"/>
      <c r="R270" s="99">
        <f t="shared" si="186"/>
        <v>0</v>
      </c>
      <c r="S270" s="100">
        <f t="shared" si="187"/>
        <v>0</v>
      </c>
      <c r="T270" s="101">
        <f t="shared" si="196"/>
        <v>0.2</v>
      </c>
      <c r="U270" s="98">
        <f t="shared" si="196"/>
        <v>0</v>
      </c>
      <c r="V270" s="98">
        <f t="shared" si="196"/>
        <v>0</v>
      </c>
      <c r="W270" s="100">
        <f t="shared" si="197"/>
        <v>0</v>
      </c>
      <c r="X270" s="100">
        <f t="shared" si="188"/>
        <v>0</v>
      </c>
      <c r="Y270" s="101">
        <f t="shared" si="198"/>
        <v>0.2</v>
      </c>
      <c r="Z270" s="98">
        <f t="shared" si="198"/>
        <v>0</v>
      </c>
      <c r="AA270" s="98">
        <f t="shared" si="198"/>
        <v>0</v>
      </c>
      <c r="AB270" s="100">
        <f t="shared" si="189"/>
        <v>0</v>
      </c>
      <c r="AC270" s="100">
        <f t="shared" si="190"/>
        <v>0</v>
      </c>
      <c r="AD270" s="101">
        <f t="shared" si="199"/>
        <v>0.2</v>
      </c>
      <c r="AE270" s="98">
        <f t="shared" si="199"/>
        <v>0</v>
      </c>
      <c r="AF270" s="98">
        <f t="shared" si="199"/>
        <v>0</v>
      </c>
      <c r="AG270" s="100">
        <f t="shared" si="191"/>
        <v>0</v>
      </c>
      <c r="AH270" s="100">
        <f t="shared" si="192"/>
        <v>0</v>
      </c>
      <c r="AI270" s="101">
        <f t="shared" si="200"/>
        <v>0.2</v>
      </c>
      <c r="AJ270" s="98">
        <f t="shared" si="200"/>
        <v>0</v>
      </c>
      <c r="AK270" s="98">
        <f t="shared" si="200"/>
        <v>0</v>
      </c>
      <c r="AL270" s="100">
        <f t="shared" si="193"/>
        <v>0</v>
      </c>
      <c r="AM270" s="100">
        <f t="shared" si="194"/>
        <v>0</v>
      </c>
      <c r="AN270" s="102">
        <f t="shared" si="195"/>
        <v>0</v>
      </c>
      <c r="AO270" s="103"/>
    </row>
    <row r="271" spans="1:41" ht="13.9" hidden="1" customHeight="1" outlineLevel="1" x14ac:dyDescent="0.2">
      <c r="A271" s="90">
        <v>6900</v>
      </c>
      <c r="B271" s="91" t="str">
        <f t="shared" si="182"/>
        <v>enter at top</v>
      </c>
      <c r="C271" s="91" t="str">
        <f t="shared" si="183"/>
        <v>23520</v>
      </c>
      <c r="D271" s="91" t="str">
        <f t="shared" si="184"/>
        <v>NG01</v>
      </c>
      <c r="E271" s="91" t="str">
        <f t="shared" si="185"/>
        <v>L000</v>
      </c>
      <c r="F271" s="92"/>
      <c r="G271" s="92"/>
      <c r="H271" s="92"/>
      <c r="I271" s="92"/>
      <c r="J271" s="93"/>
      <c r="K271" s="80"/>
      <c r="L271" s="140"/>
      <c r="M271" s="96"/>
      <c r="N271" s="97">
        <v>0.2</v>
      </c>
      <c r="O271" s="98"/>
      <c r="P271" s="109"/>
      <c r="Q271" s="141"/>
      <c r="R271" s="99">
        <f t="shared" si="186"/>
        <v>0</v>
      </c>
      <c r="S271" s="100">
        <f t="shared" si="187"/>
        <v>0</v>
      </c>
      <c r="T271" s="101">
        <f t="shared" si="196"/>
        <v>0.2</v>
      </c>
      <c r="U271" s="98">
        <f t="shared" si="196"/>
        <v>0</v>
      </c>
      <c r="V271" s="98">
        <f t="shared" si="196"/>
        <v>0</v>
      </c>
      <c r="W271" s="100">
        <f t="shared" si="197"/>
        <v>0</v>
      </c>
      <c r="X271" s="100">
        <f t="shared" si="188"/>
        <v>0</v>
      </c>
      <c r="Y271" s="101">
        <f t="shared" si="198"/>
        <v>0.2</v>
      </c>
      <c r="Z271" s="98">
        <f t="shared" si="198"/>
        <v>0</v>
      </c>
      <c r="AA271" s="98">
        <f t="shared" si="198"/>
        <v>0</v>
      </c>
      <c r="AB271" s="100">
        <f t="shared" si="189"/>
        <v>0</v>
      </c>
      <c r="AC271" s="100">
        <f t="shared" si="190"/>
        <v>0</v>
      </c>
      <c r="AD271" s="101">
        <f t="shared" si="199"/>
        <v>0.2</v>
      </c>
      <c r="AE271" s="98">
        <f t="shared" si="199"/>
        <v>0</v>
      </c>
      <c r="AF271" s="98">
        <f t="shared" si="199"/>
        <v>0</v>
      </c>
      <c r="AG271" s="100">
        <f t="shared" si="191"/>
        <v>0</v>
      </c>
      <c r="AH271" s="100">
        <f t="shared" si="192"/>
        <v>0</v>
      </c>
      <c r="AI271" s="101">
        <f t="shared" si="200"/>
        <v>0.2</v>
      </c>
      <c r="AJ271" s="98">
        <f t="shared" si="200"/>
        <v>0</v>
      </c>
      <c r="AK271" s="98">
        <f t="shared" si="200"/>
        <v>0</v>
      </c>
      <c r="AL271" s="100">
        <f t="shared" si="193"/>
        <v>0</v>
      </c>
      <c r="AM271" s="100">
        <f t="shared" si="194"/>
        <v>0</v>
      </c>
      <c r="AN271" s="102">
        <f t="shared" si="195"/>
        <v>0</v>
      </c>
      <c r="AO271" s="103"/>
    </row>
    <row r="272" spans="1:41" ht="13.9" customHeight="1" outlineLevel="1" x14ac:dyDescent="0.2">
      <c r="A272" s="90">
        <v>6910</v>
      </c>
      <c r="B272" s="91" t="str">
        <f t="shared" si="182"/>
        <v>enter at top</v>
      </c>
      <c r="C272" s="91" t="str">
        <f t="shared" si="183"/>
        <v>23520</v>
      </c>
      <c r="D272" s="91" t="str">
        <f t="shared" si="184"/>
        <v>NG01</v>
      </c>
      <c r="E272" s="91" t="str">
        <f t="shared" si="185"/>
        <v>L000</v>
      </c>
      <c r="F272" s="92"/>
      <c r="G272" s="92"/>
      <c r="H272" s="92"/>
      <c r="I272" s="92"/>
      <c r="J272" s="93"/>
      <c r="K272" s="80"/>
      <c r="L272" s="140"/>
      <c r="M272" s="96"/>
      <c r="N272" s="97">
        <v>0.2</v>
      </c>
      <c r="O272" s="98"/>
      <c r="P272" s="109"/>
      <c r="Q272" s="141"/>
      <c r="R272" s="99">
        <f t="shared" si="186"/>
        <v>0</v>
      </c>
      <c r="S272" s="100">
        <f t="shared" si="187"/>
        <v>0</v>
      </c>
      <c r="T272" s="101">
        <f t="shared" si="196"/>
        <v>0.2</v>
      </c>
      <c r="U272" s="98">
        <f t="shared" si="196"/>
        <v>0</v>
      </c>
      <c r="V272" s="98">
        <f t="shared" si="196"/>
        <v>0</v>
      </c>
      <c r="W272" s="100">
        <f t="shared" si="197"/>
        <v>0</v>
      </c>
      <c r="X272" s="100">
        <f t="shared" si="188"/>
        <v>0</v>
      </c>
      <c r="Y272" s="101">
        <f t="shared" si="198"/>
        <v>0.2</v>
      </c>
      <c r="Z272" s="98">
        <f t="shared" si="198"/>
        <v>0</v>
      </c>
      <c r="AA272" s="98">
        <f t="shared" si="198"/>
        <v>0</v>
      </c>
      <c r="AB272" s="100">
        <f t="shared" si="189"/>
        <v>0</v>
      </c>
      <c r="AC272" s="100">
        <f t="shared" si="190"/>
        <v>0</v>
      </c>
      <c r="AD272" s="101">
        <f t="shared" si="199"/>
        <v>0.2</v>
      </c>
      <c r="AE272" s="98">
        <f t="shared" si="199"/>
        <v>0</v>
      </c>
      <c r="AF272" s="98">
        <f t="shared" si="199"/>
        <v>0</v>
      </c>
      <c r="AG272" s="100">
        <f t="shared" si="191"/>
        <v>0</v>
      </c>
      <c r="AH272" s="100">
        <f t="shared" si="192"/>
        <v>0</v>
      </c>
      <c r="AI272" s="101">
        <f t="shared" si="200"/>
        <v>0.2</v>
      </c>
      <c r="AJ272" s="98">
        <f t="shared" si="200"/>
        <v>0</v>
      </c>
      <c r="AK272" s="98">
        <f t="shared" si="200"/>
        <v>0</v>
      </c>
      <c r="AL272" s="100">
        <f t="shared" si="193"/>
        <v>0</v>
      </c>
      <c r="AM272" s="100">
        <f t="shared" si="194"/>
        <v>0</v>
      </c>
      <c r="AN272" s="102">
        <f t="shared" si="195"/>
        <v>0</v>
      </c>
      <c r="AO272" s="148"/>
    </row>
    <row r="273" spans="1:42" ht="13.9" hidden="1" customHeight="1" outlineLevel="1" x14ac:dyDescent="0.2">
      <c r="A273" s="90">
        <v>6915</v>
      </c>
      <c r="B273" s="91" t="str">
        <f t="shared" si="182"/>
        <v>enter at top</v>
      </c>
      <c r="C273" s="91" t="str">
        <f t="shared" si="183"/>
        <v>23520</v>
      </c>
      <c r="D273" s="91" t="str">
        <f t="shared" si="184"/>
        <v>NG01</v>
      </c>
      <c r="E273" s="91" t="str">
        <f t="shared" si="185"/>
        <v>L000</v>
      </c>
      <c r="F273" s="92"/>
      <c r="G273" s="92"/>
      <c r="H273" s="92"/>
      <c r="I273" s="92"/>
      <c r="J273" s="93"/>
      <c r="K273" s="80"/>
      <c r="L273" s="140"/>
      <c r="M273" s="96"/>
      <c r="N273" s="97"/>
      <c r="O273" s="98"/>
      <c r="P273" s="109"/>
      <c r="Q273" s="141"/>
      <c r="R273" s="99"/>
      <c r="S273" s="100">
        <f t="shared" si="187"/>
        <v>0</v>
      </c>
      <c r="T273" s="101"/>
      <c r="U273" s="98"/>
      <c r="V273" s="109"/>
      <c r="W273" s="100">
        <f t="shared" si="197"/>
        <v>0</v>
      </c>
      <c r="X273" s="100">
        <f t="shared" si="188"/>
        <v>0</v>
      </c>
      <c r="Y273" s="101">
        <f t="shared" si="198"/>
        <v>0</v>
      </c>
      <c r="Z273" s="98">
        <f t="shared" si="198"/>
        <v>0</v>
      </c>
      <c r="AA273" s="98">
        <f t="shared" si="198"/>
        <v>0</v>
      </c>
      <c r="AB273" s="100">
        <f t="shared" si="189"/>
        <v>0</v>
      </c>
      <c r="AC273" s="100">
        <f t="shared" si="190"/>
        <v>0</v>
      </c>
      <c r="AD273" s="101"/>
      <c r="AE273" s="98"/>
      <c r="AF273" s="109"/>
      <c r="AG273" s="100">
        <f t="shared" si="191"/>
        <v>0</v>
      </c>
      <c r="AH273" s="100">
        <f t="shared" si="192"/>
        <v>0</v>
      </c>
      <c r="AI273" s="101"/>
      <c r="AJ273" s="98"/>
      <c r="AK273" s="109"/>
      <c r="AL273" s="100">
        <f t="shared" si="193"/>
        <v>0</v>
      </c>
      <c r="AM273" s="100">
        <f t="shared" si="194"/>
        <v>0</v>
      </c>
      <c r="AN273" s="102">
        <f t="shared" si="195"/>
        <v>0</v>
      </c>
      <c r="AO273" s="148"/>
    </row>
    <row r="274" spans="1:42" ht="13.9" customHeight="1" outlineLevel="1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9"/>
      <c r="K274" s="80"/>
      <c r="L274" s="111"/>
      <c r="M274" s="96"/>
      <c r="N274" s="83"/>
      <c r="O274" s="85"/>
      <c r="P274" s="214"/>
      <c r="Q274" s="146"/>
      <c r="R274" s="86"/>
      <c r="S274" s="86"/>
      <c r="T274" s="87"/>
      <c r="U274" s="85"/>
      <c r="V274" s="214"/>
      <c r="W274" s="86"/>
      <c r="X274" s="86"/>
      <c r="Y274" s="87"/>
      <c r="Z274" s="85"/>
      <c r="AA274" s="214"/>
      <c r="AB274" s="86"/>
      <c r="AC274" s="86"/>
      <c r="AD274" s="87"/>
      <c r="AE274" s="85"/>
      <c r="AF274" s="214"/>
      <c r="AG274" s="86"/>
      <c r="AH274" s="86"/>
      <c r="AI274" s="87"/>
      <c r="AJ274" s="85"/>
      <c r="AK274" s="214"/>
      <c r="AL274" s="86"/>
      <c r="AM274" s="86"/>
      <c r="AN274" s="88"/>
      <c r="AO274" s="148"/>
    </row>
    <row r="275" spans="1:42" s="21" customFormat="1" ht="13.9" customHeight="1" outlineLevel="1" x14ac:dyDescent="0.2">
      <c r="A275" s="79"/>
      <c r="B275" s="79"/>
      <c r="C275" s="79"/>
      <c r="D275" s="79"/>
      <c r="E275" s="79"/>
      <c r="F275" s="79"/>
      <c r="G275" s="79"/>
      <c r="H275" s="79"/>
      <c r="I275" s="79"/>
      <c r="J275" s="137">
        <f>J70</f>
        <v>0</v>
      </c>
      <c r="K275" s="273"/>
      <c r="L275" s="136"/>
      <c r="M275" s="82"/>
      <c r="N275" s="83"/>
      <c r="O275" s="84"/>
      <c r="P275" s="85"/>
      <c r="Q275" s="146"/>
      <c r="R275" s="86"/>
      <c r="S275" s="86"/>
      <c r="T275" s="87"/>
      <c r="U275" s="84"/>
      <c r="V275" s="85"/>
      <c r="W275" s="86"/>
      <c r="X275" s="86"/>
      <c r="Y275" s="87"/>
      <c r="Z275" s="84"/>
      <c r="AA275" s="85"/>
      <c r="AB275" s="86"/>
      <c r="AC275" s="86"/>
      <c r="AD275" s="87"/>
      <c r="AE275" s="84"/>
      <c r="AF275" s="85"/>
      <c r="AG275" s="86"/>
      <c r="AH275" s="86"/>
      <c r="AI275" s="87"/>
      <c r="AJ275" s="84"/>
      <c r="AK275" s="85"/>
      <c r="AL275" s="86"/>
      <c r="AM275" s="86"/>
      <c r="AN275" s="88"/>
      <c r="AO275" s="89"/>
    </row>
    <row r="276" spans="1:42" ht="13.9" customHeight="1" outlineLevel="1" x14ac:dyDescent="0.2">
      <c r="A276" s="90">
        <v>6500</v>
      </c>
      <c r="B276" s="91" t="str">
        <f t="shared" ref="B276:B307" si="201">IF(AB=0,"enter at top",AB)</f>
        <v>enter at top</v>
      </c>
      <c r="C276" s="91" t="str">
        <f t="shared" ref="C276:C307" si="202">IF(DEPT=0,"enter at top",DEPT)</f>
        <v>23520</v>
      </c>
      <c r="D276" s="91" t="str">
        <f t="shared" ref="D276:D307" si="203">IF(MainOffice=0,"enter at top",CONCATENATE(CountryCode,FieldOffice))</f>
        <v>NG</v>
      </c>
      <c r="E276" s="91" t="str">
        <f t="shared" ref="E276:E307" si="204">CONCATENATE(AB,"L000")</f>
        <v>L000</v>
      </c>
      <c r="F276" s="92"/>
      <c r="G276" s="92"/>
      <c r="H276" s="92"/>
      <c r="I276" s="92"/>
      <c r="J276" s="93"/>
      <c r="K276" s="80"/>
      <c r="L276" s="140"/>
      <c r="M276" s="96"/>
      <c r="N276" s="97">
        <v>1</v>
      </c>
      <c r="O276" s="85"/>
      <c r="P276" s="98"/>
      <c r="Q276" s="141"/>
      <c r="R276" s="99">
        <f t="shared" ref="R276:R301" si="205">Q276/$AA$4</f>
        <v>0</v>
      </c>
      <c r="S276" s="100">
        <f t="shared" ref="S276:S307" si="206">ROUND(N276*O276*P276*R276,0)</f>
        <v>0</v>
      </c>
      <c r="T276" s="101">
        <f>N276</f>
        <v>1</v>
      </c>
      <c r="U276" s="98">
        <f>O276</f>
        <v>0</v>
      </c>
      <c r="V276" s="98">
        <f>P276</f>
        <v>0</v>
      </c>
      <c r="W276" s="100">
        <f t="shared" ref="W276:W339" si="207">ROUND(R276*(100%+$X$4),0)</f>
        <v>0</v>
      </c>
      <c r="X276" s="100">
        <f t="shared" ref="X276:X339" si="208">ROUND(T276*U276*V276*W276,0)</f>
        <v>0</v>
      </c>
      <c r="Y276" s="101">
        <f>T276</f>
        <v>1</v>
      </c>
      <c r="Z276" s="98">
        <f>U276</f>
        <v>0</v>
      </c>
      <c r="AA276" s="98">
        <f>V276</f>
        <v>0</v>
      </c>
      <c r="AB276" s="100">
        <f t="shared" ref="AB276:AB339" si="209">ROUND(W276*(100%+$X$4),0)</f>
        <v>0</v>
      </c>
      <c r="AC276" s="100">
        <f t="shared" ref="AC276:AC339" si="210">ROUND(Y276*Z276*AA276*AB276,0)</f>
        <v>0</v>
      </c>
      <c r="AD276" s="101">
        <f>Y276</f>
        <v>1</v>
      </c>
      <c r="AE276" s="98">
        <f>Z276</f>
        <v>0</v>
      </c>
      <c r="AF276" s="98">
        <f>AA276</f>
        <v>0</v>
      </c>
      <c r="AG276" s="100">
        <f t="shared" ref="AG276:AG339" si="211">ROUND(AB276*(100%+$X$4),0)</f>
        <v>0</v>
      </c>
      <c r="AH276" s="100">
        <f t="shared" ref="AH276:AH339" si="212">ROUND(AD276*AE276*AF276*AG276,0)</f>
        <v>0</v>
      </c>
      <c r="AI276" s="101">
        <f>AD276</f>
        <v>1</v>
      </c>
      <c r="AJ276" s="98">
        <f>AE276</f>
        <v>0</v>
      </c>
      <c r="AK276" s="98">
        <f>AF276</f>
        <v>0</v>
      </c>
      <c r="AL276" s="100">
        <f t="shared" ref="AL276:AL339" si="213">ROUND(AG276*(100%+$X$4),0)</f>
        <v>0</v>
      </c>
      <c r="AM276" s="100">
        <f t="shared" ref="AM276:AM339" si="214">ROUND(AI276*AJ276*AK276*AL276,0)</f>
        <v>0</v>
      </c>
      <c r="AN276" s="102">
        <f t="shared" ref="AN276:AN307" si="215">S276+X276+AC276+AH276+AM276</f>
        <v>0</v>
      </c>
      <c r="AO276" s="103"/>
      <c r="AP276" s="274"/>
    </row>
    <row r="277" spans="1:42" ht="13.9" hidden="1" customHeight="1" outlineLevel="1" x14ac:dyDescent="0.2">
      <c r="A277" s="90">
        <v>6501</v>
      </c>
      <c r="B277" s="91" t="str">
        <f t="shared" si="201"/>
        <v>enter at top</v>
      </c>
      <c r="C277" s="91" t="str">
        <f t="shared" si="202"/>
        <v>23520</v>
      </c>
      <c r="D277" s="91" t="str">
        <f t="shared" si="203"/>
        <v>NG</v>
      </c>
      <c r="E277" s="91" t="str">
        <f t="shared" si="204"/>
        <v>L000</v>
      </c>
      <c r="F277" s="92"/>
      <c r="G277" s="92"/>
      <c r="H277" s="92"/>
      <c r="I277" s="92"/>
      <c r="J277" s="93"/>
      <c r="K277" s="80"/>
      <c r="L277" s="140"/>
      <c r="M277" s="96"/>
      <c r="N277" s="97"/>
      <c r="O277" s="85"/>
      <c r="P277" s="98"/>
      <c r="Q277" s="141"/>
      <c r="R277" s="99">
        <f t="shared" si="205"/>
        <v>0</v>
      </c>
      <c r="S277" s="100">
        <f t="shared" si="206"/>
        <v>0</v>
      </c>
      <c r="T277" s="101">
        <f t="shared" ref="T277:V301" si="216">N277</f>
        <v>0</v>
      </c>
      <c r="U277" s="98">
        <f t="shared" si="216"/>
        <v>0</v>
      </c>
      <c r="V277" s="98">
        <f t="shared" si="216"/>
        <v>0</v>
      </c>
      <c r="W277" s="100">
        <f t="shared" si="207"/>
        <v>0</v>
      </c>
      <c r="X277" s="100">
        <f t="shared" si="208"/>
        <v>0</v>
      </c>
      <c r="Y277" s="101">
        <f t="shared" ref="Y277:AA335" si="217">T277</f>
        <v>0</v>
      </c>
      <c r="Z277" s="98">
        <f t="shared" si="217"/>
        <v>0</v>
      </c>
      <c r="AA277" s="98">
        <f t="shared" si="217"/>
        <v>0</v>
      </c>
      <c r="AB277" s="100">
        <f t="shared" si="209"/>
        <v>0</v>
      </c>
      <c r="AC277" s="100">
        <f t="shared" si="210"/>
        <v>0</v>
      </c>
      <c r="AD277" s="101">
        <f t="shared" ref="AD277:AF335" si="218">Y277</f>
        <v>0</v>
      </c>
      <c r="AE277" s="98">
        <f t="shared" si="218"/>
        <v>0</v>
      </c>
      <c r="AF277" s="98">
        <f t="shared" si="218"/>
        <v>0</v>
      </c>
      <c r="AG277" s="100">
        <f t="shared" si="211"/>
        <v>0</v>
      </c>
      <c r="AH277" s="100">
        <f t="shared" si="212"/>
        <v>0</v>
      </c>
      <c r="AI277" s="101">
        <f t="shared" ref="AI277:AK335" si="219">AD277</f>
        <v>0</v>
      </c>
      <c r="AJ277" s="98">
        <f t="shared" si="219"/>
        <v>0</v>
      </c>
      <c r="AK277" s="98">
        <f t="shared" si="219"/>
        <v>0</v>
      </c>
      <c r="AL277" s="100">
        <f t="shared" si="213"/>
        <v>0</v>
      </c>
      <c r="AM277" s="100">
        <f t="shared" si="214"/>
        <v>0</v>
      </c>
      <c r="AN277" s="102">
        <f t="shared" si="215"/>
        <v>0</v>
      </c>
      <c r="AO277" s="103"/>
      <c r="AP277" s="274"/>
    </row>
    <row r="278" spans="1:42" ht="13.9" hidden="1" customHeight="1" outlineLevel="1" x14ac:dyDescent="0.2">
      <c r="A278" s="90">
        <v>6505</v>
      </c>
      <c r="B278" s="91" t="str">
        <f t="shared" si="201"/>
        <v>enter at top</v>
      </c>
      <c r="C278" s="91" t="str">
        <f t="shared" si="202"/>
        <v>23520</v>
      </c>
      <c r="D278" s="91" t="str">
        <f t="shared" si="203"/>
        <v>NG</v>
      </c>
      <c r="E278" s="91" t="str">
        <f t="shared" si="204"/>
        <v>L000</v>
      </c>
      <c r="F278" s="92"/>
      <c r="G278" s="92"/>
      <c r="H278" s="92"/>
      <c r="I278" s="92"/>
      <c r="J278" s="93"/>
      <c r="K278" s="80"/>
      <c r="L278" s="140"/>
      <c r="M278" s="96"/>
      <c r="N278" s="97"/>
      <c r="O278" s="85"/>
      <c r="P278" s="98"/>
      <c r="Q278" s="141"/>
      <c r="R278" s="99">
        <f t="shared" si="205"/>
        <v>0</v>
      </c>
      <c r="S278" s="100">
        <f t="shared" si="206"/>
        <v>0</v>
      </c>
      <c r="T278" s="101">
        <f t="shared" si="216"/>
        <v>0</v>
      </c>
      <c r="U278" s="98">
        <f t="shared" si="216"/>
        <v>0</v>
      </c>
      <c r="V278" s="98">
        <f t="shared" si="216"/>
        <v>0</v>
      </c>
      <c r="W278" s="100">
        <f t="shared" si="207"/>
        <v>0</v>
      </c>
      <c r="X278" s="100">
        <f t="shared" si="208"/>
        <v>0</v>
      </c>
      <c r="Y278" s="101">
        <f t="shared" si="217"/>
        <v>0</v>
      </c>
      <c r="Z278" s="98">
        <f t="shared" si="217"/>
        <v>0</v>
      </c>
      <c r="AA278" s="98">
        <f t="shared" si="217"/>
        <v>0</v>
      </c>
      <c r="AB278" s="100">
        <f t="shared" si="209"/>
        <v>0</v>
      </c>
      <c r="AC278" s="100">
        <f t="shared" si="210"/>
        <v>0</v>
      </c>
      <c r="AD278" s="101">
        <f t="shared" si="218"/>
        <v>0</v>
      </c>
      <c r="AE278" s="98">
        <f t="shared" si="218"/>
        <v>0</v>
      </c>
      <c r="AF278" s="98">
        <f t="shared" si="218"/>
        <v>0</v>
      </c>
      <c r="AG278" s="100">
        <f t="shared" si="211"/>
        <v>0</v>
      </c>
      <c r="AH278" s="100">
        <f t="shared" si="212"/>
        <v>0</v>
      </c>
      <c r="AI278" s="101">
        <f t="shared" si="219"/>
        <v>0</v>
      </c>
      <c r="AJ278" s="98">
        <f t="shared" si="219"/>
        <v>0</v>
      </c>
      <c r="AK278" s="98">
        <f t="shared" si="219"/>
        <v>0</v>
      </c>
      <c r="AL278" s="100">
        <f t="shared" si="213"/>
        <v>0</v>
      </c>
      <c r="AM278" s="100">
        <f t="shared" si="214"/>
        <v>0</v>
      </c>
      <c r="AN278" s="102">
        <f t="shared" si="215"/>
        <v>0</v>
      </c>
      <c r="AO278" s="103"/>
      <c r="AP278" s="274"/>
    </row>
    <row r="279" spans="1:42" ht="13.9" hidden="1" customHeight="1" outlineLevel="1" x14ac:dyDescent="0.2">
      <c r="A279" s="90" t="s">
        <v>141</v>
      </c>
      <c r="B279" s="91" t="str">
        <f t="shared" si="201"/>
        <v>enter at top</v>
      </c>
      <c r="C279" s="91" t="str">
        <f t="shared" si="202"/>
        <v>23520</v>
      </c>
      <c r="D279" s="91" t="str">
        <f t="shared" si="203"/>
        <v>NG</v>
      </c>
      <c r="E279" s="91" t="str">
        <f t="shared" si="204"/>
        <v>L000</v>
      </c>
      <c r="F279" s="92"/>
      <c r="G279" s="92"/>
      <c r="H279" s="92"/>
      <c r="I279" s="92"/>
      <c r="J279" s="93"/>
      <c r="K279" s="80"/>
      <c r="L279" s="140"/>
      <c r="M279" s="96"/>
      <c r="N279" s="97"/>
      <c r="O279" s="98"/>
      <c r="P279" s="109"/>
      <c r="Q279" s="141"/>
      <c r="R279" s="99">
        <f t="shared" si="205"/>
        <v>0</v>
      </c>
      <c r="S279" s="100">
        <f t="shared" si="206"/>
        <v>0</v>
      </c>
      <c r="T279" s="101">
        <f t="shared" si="216"/>
        <v>0</v>
      </c>
      <c r="U279" s="98">
        <f t="shared" si="216"/>
        <v>0</v>
      </c>
      <c r="V279" s="98">
        <f t="shared" si="216"/>
        <v>0</v>
      </c>
      <c r="W279" s="100">
        <f t="shared" si="207"/>
        <v>0</v>
      </c>
      <c r="X279" s="100">
        <f t="shared" si="208"/>
        <v>0</v>
      </c>
      <c r="Y279" s="101">
        <f t="shared" si="217"/>
        <v>0</v>
      </c>
      <c r="Z279" s="98">
        <f t="shared" si="217"/>
        <v>0</v>
      </c>
      <c r="AA279" s="98">
        <f t="shared" si="217"/>
        <v>0</v>
      </c>
      <c r="AB279" s="100">
        <f t="shared" si="209"/>
        <v>0</v>
      </c>
      <c r="AC279" s="100">
        <f t="shared" si="210"/>
        <v>0</v>
      </c>
      <c r="AD279" s="101">
        <f t="shared" si="218"/>
        <v>0</v>
      </c>
      <c r="AE279" s="98">
        <f t="shared" si="218"/>
        <v>0</v>
      </c>
      <c r="AF279" s="98">
        <f t="shared" si="218"/>
        <v>0</v>
      </c>
      <c r="AG279" s="100">
        <f t="shared" si="211"/>
        <v>0</v>
      </c>
      <c r="AH279" s="100">
        <f t="shared" si="212"/>
        <v>0</v>
      </c>
      <c r="AI279" s="101">
        <f t="shared" si="219"/>
        <v>0</v>
      </c>
      <c r="AJ279" s="98">
        <f t="shared" si="219"/>
        <v>0</v>
      </c>
      <c r="AK279" s="98">
        <f t="shared" si="219"/>
        <v>0</v>
      </c>
      <c r="AL279" s="100">
        <f t="shared" si="213"/>
        <v>0</v>
      </c>
      <c r="AM279" s="100">
        <f t="shared" si="214"/>
        <v>0</v>
      </c>
      <c r="AN279" s="102">
        <f>S279+X279+AC279+AH279+AM279</f>
        <v>0</v>
      </c>
      <c r="AO279" s="103"/>
    </row>
    <row r="280" spans="1:42" ht="13.9" hidden="1" customHeight="1" outlineLevel="1" x14ac:dyDescent="0.2">
      <c r="A280" s="90">
        <v>6509</v>
      </c>
      <c r="B280" s="91" t="str">
        <f t="shared" si="201"/>
        <v>enter at top</v>
      </c>
      <c r="C280" s="91" t="str">
        <f t="shared" si="202"/>
        <v>23520</v>
      </c>
      <c r="D280" s="91" t="str">
        <f t="shared" si="203"/>
        <v>NG</v>
      </c>
      <c r="E280" s="91" t="str">
        <f t="shared" si="204"/>
        <v>L000</v>
      </c>
      <c r="F280" s="92"/>
      <c r="G280" s="92"/>
      <c r="H280" s="92"/>
      <c r="I280" s="92"/>
      <c r="J280" s="93"/>
      <c r="K280" s="80"/>
      <c r="L280" s="140"/>
      <c r="M280" s="96"/>
      <c r="N280" s="97"/>
      <c r="O280" s="98"/>
      <c r="P280" s="109"/>
      <c r="Q280" s="141"/>
      <c r="R280" s="99">
        <f t="shared" si="205"/>
        <v>0</v>
      </c>
      <c r="S280" s="100">
        <f t="shared" si="206"/>
        <v>0</v>
      </c>
      <c r="T280" s="101">
        <f t="shared" si="216"/>
        <v>0</v>
      </c>
      <c r="U280" s="98">
        <f t="shared" si="216"/>
        <v>0</v>
      </c>
      <c r="V280" s="98">
        <f t="shared" si="216"/>
        <v>0</v>
      </c>
      <c r="W280" s="100">
        <f t="shared" si="207"/>
        <v>0</v>
      </c>
      <c r="X280" s="100">
        <f t="shared" si="208"/>
        <v>0</v>
      </c>
      <c r="Y280" s="101">
        <f t="shared" si="217"/>
        <v>0</v>
      </c>
      <c r="Z280" s="98">
        <f t="shared" si="217"/>
        <v>0</v>
      </c>
      <c r="AA280" s="98">
        <f t="shared" si="217"/>
        <v>0</v>
      </c>
      <c r="AB280" s="100">
        <f t="shared" si="209"/>
        <v>0</v>
      </c>
      <c r="AC280" s="100">
        <f t="shared" si="210"/>
        <v>0</v>
      </c>
      <c r="AD280" s="101">
        <f t="shared" si="218"/>
        <v>0</v>
      </c>
      <c r="AE280" s="98">
        <f t="shared" si="218"/>
        <v>0</v>
      </c>
      <c r="AF280" s="98">
        <f t="shared" si="218"/>
        <v>0</v>
      </c>
      <c r="AG280" s="100">
        <f t="shared" si="211"/>
        <v>0</v>
      </c>
      <c r="AH280" s="100">
        <f t="shared" si="212"/>
        <v>0</v>
      </c>
      <c r="AI280" s="101">
        <f t="shared" si="219"/>
        <v>0</v>
      </c>
      <c r="AJ280" s="98">
        <f t="shared" si="219"/>
        <v>0</v>
      </c>
      <c r="AK280" s="98">
        <f t="shared" si="219"/>
        <v>0</v>
      </c>
      <c r="AL280" s="100">
        <f t="shared" si="213"/>
        <v>0</v>
      </c>
      <c r="AM280" s="100">
        <f t="shared" si="214"/>
        <v>0</v>
      </c>
      <c r="AN280" s="102">
        <f t="shared" si="215"/>
        <v>0</v>
      </c>
      <c r="AO280" s="103"/>
    </row>
    <row r="281" spans="1:42" ht="13.9" hidden="1" customHeight="1" outlineLevel="1" x14ac:dyDescent="0.2">
      <c r="A281" s="90">
        <v>6201</v>
      </c>
      <c r="B281" s="91" t="str">
        <f t="shared" si="201"/>
        <v>enter at top</v>
      </c>
      <c r="C281" s="91" t="str">
        <f t="shared" si="202"/>
        <v>23520</v>
      </c>
      <c r="D281" s="91" t="str">
        <f t="shared" si="203"/>
        <v>NG</v>
      </c>
      <c r="E281" s="91" t="str">
        <f t="shared" si="204"/>
        <v>L000</v>
      </c>
      <c r="F281" s="92"/>
      <c r="G281" s="92"/>
      <c r="H281" s="92"/>
      <c r="I281" s="92"/>
      <c r="J281" s="93"/>
      <c r="K281" s="80"/>
      <c r="L281" s="140"/>
      <c r="M281" s="96"/>
      <c r="N281" s="97"/>
      <c r="O281" s="98"/>
      <c r="P281" s="109"/>
      <c r="Q281" s="141"/>
      <c r="R281" s="99">
        <f t="shared" si="205"/>
        <v>0</v>
      </c>
      <c r="S281" s="100">
        <f t="shared" si="206"/>
        <v>0</v>
      </c>
      <c r="T281" s="101">
        <f t="shared" si="216"/>
        <v>0</v>
      </c>
      <c r="U281" s="98">
        <f t="shared" si="216"/>
        <v>0</v>
      </c>
      <c r="V281" s="98">
        <f t="shared" si="216"/>
        <v>0</v>
      </c>
      <c r="W281" s="100">
        <f t="shared" si="207"/>
        <v>0</v>
      </c>
      <c r="X281" s="100">
        <f t="shared" si="208"/>
        <v>0</v>
      </c>
      <c r="Y281" s="101">
        <f t="shared" si="217"/>
        <v>0</v>
      </c>
      <c r="Z281" s="98">
        <f t="shared" si="217"/>
        <v>0</v>
      </c>
      <c r="AA281" s="98">
        <f t="shared" si="217"/>
        <v>0</v>
      </c>
      <c r="AB281" s="100">
        <f t="shared" si="209"/>
        <v>0</v>
      </c>
      <c r="AC281" s="100">
        <f t="shared" si="210"/>
        <v>0</v>
      </c>
      <c r="AD281" s="101">
        <f t="shared" si="218"/>
        <v>0</v>
      </c>
      <c r="AE281" s="98">
        <f t="shared" si="218"/>
        <v>0</v>
      </c>
      <c r="AF281" s="98">
        <f t="shared" si="218"/>
        <v>0</v>
      </c>
      <c r="AG281" s="100">
        <f t="shared" si="211"/>
        <v>0</v>
      </c>
      <c r="AH281" s="100">
        <f t="shared" si="212"/>
        <v>0</v>
      </c>
      <c r="AI281" s="101">
        <f t="shared" si="219"/>
        <v>0</v>
      </c>
      <c r="AJ281" s="98">
        <f t="shared" si="219"/>
        <v>0</v>
      </c>
      <c r="AK281" s="98">
        <f t="shared" si="219"/>
        <v>0</v>
      </c>
      <c r="AL281" s="100">
        <f t="shared" si="213"/>
        <v>0</v>
      </c>
      <c r="AM281" s="100">
        <f t="shared" si="214"/>
        <v>0</v>
      </c>
      <c r="AN281" s="102">
        <f t="shared" si="215"/>
        <v>0</v>
      </c>
      <c r="AO281" s="148"/>
    </row>
    <row r="282" spans="1:42" ht="13.9" hidden="1" customHeight="1" outlineLevel="1" x14ac:dyDescent="0.2">
      <c r="A282" s="90">
        <v>6205</v>
      </c>
      <c r="B282" s="91" t="str">
        <f t="shared" si="201"/>
        <v>enter at top</v>
      </c>
      <c r="C282" s="91" t="str">
        <f t="shared" si="202"/>
        <v>23520</v>
      </c>
      <c r="D282" s="91" t="str">
        <f t="shared" si="203"/>
        <v>NG</v>
      </c>
      <c r="E282" s="91" t="str">
        <f t="shared" si="204"/>
        <v>L000</v>
      </c>
      <c r="F282" s="92"/>
      <c r="G282" s="92"/>
      <c r="H282" s="92"/>
      <c r="I282" s="92"/>
      <c r="J282" s="93"/>
      <c r="K282" s="80"/>
      <c r="L282" s="140"/>
      <c r="M282" s="96"/>
      <c r="N282" s="97"/>
      <c r="O282" s="98"/>
      <c r="P282" s="109"/>
      <c r="Q282" s="141"/>
      <c r="R282" s="99">
        <f t="shared" si="205"/>
        <v>0</v>
      </c>
      <c r="S282" s="100">
        <f t="shared" si="206"/>
        <v>0</v>
      </c>
      <c r="T282" s="101">
        <f t="shared" si="216"/>
        <v>0</v>
      </c>
      <c r="U282" s="98">
        <f t="shared" si="216"/>
        <v>0</v>
      </c>
      <c r="V282" s="98">
        <f t="shared" si="216"/>
        <v>0</v>
      </c>
      <c r="W282" s="100">
        <f t="shared" si="207"/>
        <v>0</v>
      </c>
      <c r="X282" s="100">
        <f t="shared" si="208"/>
        <v>0</v>
      </c>
      <c r="Y282" s="101">
        <f t="shared" si="217"/>
        <v>0</v>
      </c>
      <c r="Z282" s="98">
        <f t="shared" si="217"/>
        <v>0</v>
      </c>
      <c r="AA282" s="98">
        <f t="shared" si="217"/>
        <v>0</v>
      </c>
      <c r="AB282" s="100">
        <f t="shared" si="209"/>
        <v>0</v>
      </c>
      <c r="AC282" s="100">
        <f t="shared" si="210"/>
        <v>0</v>
      </c>
      <c r="AD282" s="101">
        <f t="shared" si="218"/>
        <v>0</v>
      </c>
      <c r="AE282" s="98">
        <f t="shared" si="218"/>
        <v>0</v>
      </c>
      <c r="AF282" s="98">
        <f t="shared" si="218"/>
        <v>0</v>
      </c>
      <c r="AG282" s="100">
        <f t="shared" si="211"/>
        <v>0</v>
      </c>
      <c r="AH282" s="100">
        <f t="shared" si="212"/>
        <v>0</v>
      </c>
      <c r="AI282" s="101">
        <f t="shared" si="219"/>
        <v>0</v>
      </c>
      <c r="AJ282" s="98">
        <f t="shared" si="219"/>
        <v>0</v>
      </c>
      <c r="AK282" s="98">
        <f t="shared" si="219"/>
        <v>0</v>
      </c>
      <c r="AL282" s="100">
        <f t="shared" si="213"/>
        <v>0</v>
      </c>
      <c r="AM282" s="100">
        <f t="shared" si="214"/>
        <v>0</v>
      </c>
      <c r="AN282" s="102">
        <f t="shared" si="215"/>
        <v>0</v>
      </c>
      <c r="AO282" s="103"/>
    </row>
    <row r="283" spans="1:42" ht="13.9" hidden="1" customHeight="1" outlineLevel="1" x14ac:dyDescent="0.2">
      <c r="A283" s="90">
        <v>6217</v>
      </c>
      <c r="B283" s="91" t="str">
        <f t="shared" si="201"/>
        <v>enter at top</v>
      </c>
      <c r="C283" s="91" t="str">
        <f t="shared" si="202"/>
        <v>23520</v>
      </c>
      <c r="D283" s="91" t="str">
        <f t="shared" si="203"/>
        <v>NG</v>
      </c>
      <c r="E283" s="91" t="str">
        <f t="shared" si="204"/>
        <v>L000</v>
      </c>
      <c r="F283" s="92"/>
      <c r="G283" s="92"/>
      <c r="H283" s="92"/>
      <c r="I283" s="92"/>
      <c r="J283" s="93"/>
      <c r="K283" s="80"/>
      <c r="L283" s="140"/>
      <c r="M283" s="96"/>
      <c r="N283" s="97"/>
      <c r="O283" s="98"/>
      <c r="P283" s="109"/>
      <c r="Q283" s="141"/>
      <c r="R283" s="99">
        <f t="shared" si="205"/>
        <v>0</v>
      </c>
      <c r="S283" s="100">
        <f t="shared" si="206"/>
        <v>0</v>
      </c>
      <c r="T283" s="101">
        <f t="shared" si="216"/>
        <v>0</v>
      </c>
      <c r="U283" s="98">
        <f t="shared" si="216"/>
        <v>0</v>
      </c>
      <c r="V283" s="98">
        <f t="shared" si="216"/>
        <v>0</v>
      </c>
      <c r="W283" s="100">
        <f t="shared" si="207"/>
        <v>0</v>
      </c>
      <c r="X283" s="100">
        <f t="shared" si="208"/>
        <v>0</v>
      </c>
      <c r="Y283" s="101">
        <f t="shared" si="217"/>
        <v>0</v>
      </c>
      <c r="Z283" s="98">
        <f t="shared" si="217"/>
        <v>0</v>
      </c>
      <c r="AA283" s="98">
        <f t="shared" si="217"/>
        <v>0</v>
      </c>
      <c r="AB283" s="100">
        <f t="shared" si="209"/>
        <v>0</v>
      </c>
      <c r="AC283" s="100">
        <f t="shared" si="210"/>
        <v>0</v>
      </c>
      <c r="AD283" s="101">
        <f t="shared" si="218"/>
        <v>0</v>
      </c>
      <c r="AE283" s="98">
        <f t="shared" si="218"/>
        <v>0</v>
      </c>
      <c r="AF283" s="98">
        <f t="shared" si="218"/>
        <v>0</v>
      </c>
      <c r="AG283" s="100">
        <f t="shared" si="211"/>
        <v>0</v>
      </c>
      <c r="AH283" s="100">
        <f t="shared" si="212"/>
        <v>0</v>
      </c>
      <c r="AI283" s="101">
        <f t="shared" si="219"/>
        <v>0</v>
      </c>
      <c r="AJ283" s="98">
        <f t="shared" si="219"/>
        <v>0</v>
      </c>
      <c r="AK283" s="98">
        <f t="shared" si="219"/>
        <v>0</v>
      </c>
      <c r="AL283" s="100">
        <f t="shared" si="213"/>
        <v>0</v>
      </c>
      <c r="AM283" s="100">
        <f t="shared" si="214"/>
        <v>0</v>
      </c>
      <c r="AN283" s="102">
        <f t="shared" si="215"/>
        <v>0</v>
      </c>
      <c r="AO283" s="103"/>
    </row>
    <row r="284" spans="1:42" ht="13.9" hidden="1" customHeight="1" outlineLevel="1" x14ac:dyDescent="0.2">
      <c r="A284" s="90" t="s">
        <v>142</v>
      </c>
      <c r="B284" s="91" t="str">
        <f t="shared" si="201"/>
        <v>enter at top</v>
      </c>
      <c r="C284" s="91" t="str">
        <f t="shared" si="202"/>
        <v>23520</v>
      </c>
      <c r="D284" s="91" t="str">
        <f t="shared" si="203"/>
        <v>NG</v>
      </c>
      <c r="E284" s="91" t="str">
        <f t="shared" si="204"/>
        <v>L000</v>
      </c>
      <c r="F284" s="92"/>
      <c r="G284" s="92"/>
      <c r="H284" s="92"/>
      <c r="I284" s="92"/>
      <c r="J284" s="93"/>
      <c r="K284" s="80"/>
      <c r="L284" s="140"/>
      <c r="M284" s="96"/>
      <c r="N284" s="97"/>
      <c r="O284" s="98"/>
      <c r="P284" s="109"/>
      <c r="Q284" s="141"/>
      <c r="R284" s="99">
        <f t="shared" si="205"/>
        <v>0</v>
      </c>
      <c r="S284" s="100">
        <f t="shared" si="206"/>
        <v>0</v>
      </c>
      <c r="T284" s="101">
        <f t="shared" si="216"/>
        <v>0</v>
      </c>
      <c r="U284" s="98">
        <f t="shared" si="216"/>
        <v>0</v>
      </c>
      <c r="V284" s="98">
        <f t="shared" si="216"/>
        <v>0</v>
      </c>
      <c r="W284" s="100">
        <f t="shared" si="207"/>
        <v>0</v>
      </c>
      <c r="X284" s="100">
        <f t="shared" si="208"/>
        <v>0</v>
      </c>
      <c r="Y284" s="101">
        <f t="shared" si="217"/>
        <v>0</v>
      </c>
      <c r="Z284" s="98">
        <f t="shared" si="217"/>
        <v>0</v>
      </c>
      <c r="AA284" s="98">
        <f t="shared" si="217"/>
        <v>0</v>
      </c>
      <c r="AB284" s="100">
        <f t="shared" si="209"/>
        <v>0</v>
      </c>
      <c r="AC284" s="100">
        <f t="shared" si="210"/>
        <v>0</v>
      </c>
      <c r="AD284" s="101">
        <f t="shared" si="218"/>
        <v>0</v>
      </c>
      <c r="AE284" s="98">
        <f t="shared" si="218"/>
        <v>0</v>
      </c>
      <c r="AF284" s="98">
        <f t="shared" si="218"/>
        <v>0</v>
      </c>
      <c r="AG284" s="100">
        <f t="shared" si="211"/>
        <v>0</v>
      </c>
      <c r="AH284" s="100">
        <f t="shared" si="212"/>
        <v>0</v>
      </c>
      <c r="AI284" s="101">
        <f t="shared" si="219"/>
        <v>0</v>
      </c>
      <c r="AJ284" s="98">
        <f t="shared" si="219"/>
        <v>0</v>
      </c>
      <c r="AK284" s="98">
        <f t="shared" si="219"/>
        <v>0</v>
      </c>
      <c r="AL284" s="100">
        <f t="shared" si="213"/>
        <v>0</v>
      </c>
      <c r="AM284" s="100">
        <f t="shared" si="214"/>
        <v>0</v>
      </c>
      <c r="AN284" s="102">
        <f t="shared" si="215"/>
        <v>0</v>
      </c>
      <c r="AO284" s="103"/>
    </row>
    <row r="285" spans="1:42" ht="13.9" hidden="1" customHeight="1" outlineLevel="1" x14ac:dyDescent="0.2">
      <c r="A285" s="90">
        <v>6350</v>
      </c>
      <c r="B285" s="91" t="str">
        <f t="shared" si="201"/>
        <v>enter at top</v>
      </c>
      <c r="C285" s="91" t="str">
        <f t="shared" si="202"/>
        <v>23520</v>
      </c>
      <c r="D285" s="91" t="str">
        <f t="shared" si="203"/>
        <v>NG</v>
      </c>
      <c r="E285" s="91" t="str">
        <f t="shared" si="204"/>
        <v>L000</v>
      </c>
      <c r="F285" s="92"/>
      <c r="G285" s="92"/>
      <c r="H285" s="92"/>
      <c r="I285" s="92"/>
      <c r="J285" s="93"/>
      <c r="K285" s="80"/>
      <c r="L285" s="140"/>
      <c r="M285" s="96"/>
      <c r="N285" s="97"/>
      <c r="O285" s="98"/>
      <c r="P285" s="109"/>
      <c r="Q285" s="141"/>
      <c r="R285" s="99">
        <f t="shared" si="205"/>
        <v>0</v>
      </c>
      <c r="S285" s="100">
        <f t="shared" si="206"/>
        <v>0</v>
      </c>
      <c r="T285" s="101">
        <f t="shared" si="216"/>
        <v>0</v>
      </c>
      <c r="U285" s="98">
        <f t="shared" si="216"/>
        <v>0</v>
      </c>
      <c r="V285" s="98">
        <f t="shared" si="216"/>
        <v>0</v>
      </c>
      <c r="W285" s="100">
        <f t="shared" si="207"/>
        <v>0</v>
      </c>
      <c r="X285" s="100">
        <f t="shared" si="208"/>
        <v>0</v>
      </c>
      <c r="Y285" s="101">
        <f t="shared" si="217"/>
        <v>0</v>
      </c>
      <c r="Z285" s="98">
        <f t="shared" si="217"/>
        <v>0</v>
      </c>
      <c r="AA285" s="98">
        <f t="shared" si="217"/>
        <v>0</v>
      </c>
      <c r="AB285" s="100">
        <f t="shared" si="209"/>
        <v>0</v>
      </c>
      <c r="AC285" s="100">
        <f t="shared" si="210"/>
        <v>0</v>
      </c>
      <c r="AD285" s="101">
        <f t="shared" si="218"/>
        <v>0</v>
      </c>
      <c r="AE285" s="98">
        <f t="shared" si="218"/>
        <v>0</v>
      </c>
      <c r="AF285" s="98">
        <f t="shared" si="218"/>
        <v>0</v>
      </c>
      <c r="AG285" s="100">
        <f t="shared" si="211"/>
        <v>0</v>
      </c>
      <c r="AH285" s="100">
        <f t="shared" si="212"/>
        <v>0</v>
      </c>
      <c r="AI285" s="101">
        <f t="shared" si="219"/>
        <v>0</v>
      </c>
      <c r="AJ285" s="98">
        <f t="shared" si="219"/>
        <v>0</v>
      </c>
      <c r="AK285" s="98">
        <f t="shared" si="219"/>
        <v>0</v>
      </c>
      <c r="AL285" s="100">
        <f t="shared" si="213"/>
        <v>0</v>
      </c>
      <c r="AM285" s="100">
        <f t="shared" si="214"/>
        <v>0</v>
      </c>
      <c r="AN285" s="102">
        <f t="shared" si="215"/>
        <v>0</v>
      </c>
      <c r="AO285" s="103"/>
    </row>
    <row r="286" spans="1:42" ht="13.9" customHeight="1" outlineLevel="1" x14ac:dyDescent="0.2">
      <c r="A286" s="90">
        <v>6355</v>
      </c>
      <c r="B286" s="91" t="str">
        <f t="shared" si="201"/>
        <v>enter at top</v>
      </c>
      <c r="C286" s="91" t="str">
        <f t="shared" si="202"/>
        <v>23520</v>
      </c>
      <c r="D286" s="91" t="str">
        <f t="shared" si="203"/>
        <v>NG</v>
      </c>
      <c r="E286" s="91" t="str">
        <f t="shared" si="204"/>
        <v>L000</v>
      </c>
      <c r="F286" s="92"/>
      <c r="G286" s="92"/>
      <c r="H286" s="92"/>
      <c r="I286" s="92"/>
      <c r="J286" s="93"/>
      <c r="K286" s="80"/>
      <c r="L286" s="140"/>
      <c r="M286" s="96"/>
      <c r="N286" s="97">
        <v>1</v>
      </c>
      <c r="O286" s="98"/>
      <c r="P286" s="109"/>
      <c r="Q286" s="141"/>
      <c r="R286" s="99">
        <f t="shared" si="205"/>
        <v>0</v>
      </c>
      <c r="S286" s="100">
        <f t="shared" si="206"/>
        <v>0</v>
      </c>
      <c r="T286" s="101">
        <f t="shared" si="216"/>
        <v>1</v>
      </c>
      <c r="U286" s="98">
        <f t="shared" si="216"/>
        <v>0</v>
      </c>
      <c r="V286" s="98">
        <f t="shared" si="216"/>
        <v>0</v>
      </c>
      <c r="W286" s="100">
        <f t="shared" si="207"/>
        <v>0</v>
      </c>
      <c r="X286" s="100">
        <f t="shared" si="208"/>
        <v>0</v>
      </c>
      <c r="Y286" s="101">
        <f t="shared" si="217"/>
        <v>1</v>
      </c>
      <c r="Z286" s="98">
        <f t="shared" si="217"/>
        <v>0</v>
      </c>
      <c r="AA286" s="98">
        <f t="shared" si="217"/>
        <v>0</v>
      </c>
      <c r="AB286" s="100">
        <f t="shared" si="209"/>
        <v>0</v>
      </c>
      <c r="AC286" s="100">
        <f t="shared" si="210"/>
        <v>0</v>
      </c>
      <c r="AD286" s="101">
        <f t="shared" si="218"/>
        <v>1</v>
      </c>
      <c r="AE286" s="98">
        <f t="shared" si="218"/>
        <v>0</v>
      </c>
      <c r="AF286" s="98">
        <f t="shared" si="218"/>
        <v>0</v>
      </c>
      <c r="AG286" s="100">
        <f t="shared" si="211"/>
        <v>0</v>
      </c>
      <c r="AH286" s="100">
        <f t="shared" si="212"/>
        <v>0</v>
      </c>
      <c r="AI286" s="101">
        <f t="shared" si="219"/>
        <v>1</v>
      </c>
      <c r="AJ286" s="98">
        <f t="shared" si="219"/>
        <v>0</v>
      </c>
      <c r="AK286" s="98">
        <f t="shared" si="219"/>
        <v>0</v>
      </c>
      <c r="AL286" s="100">
        <f t="shared" si="213"/>
        <v>0</v>
      </c>
      <c r="AM286" s="100">
        <f t="shared" si="214"/>
        <v>0</v>
      </c>
      <c r="AN286" s="102">
        <f t="shared" si="215"/>
        <v>0</v>
      </c>
      <c r="AO286" s="103"/>
    </row>
    <row r="287" spans="1:42" ht="13.9" hidden="1" customHeight="1" outlineLevel="1" x14ac:dyDescent="0.2">
      <c r="A287" s="90">
        <v>6700</v>
      </c>
      <c r="B287" s="91" t="str">
        <f t="shared" si="201"/>
        <v>enter at top</v>
      </c>
      <c r="C287" s="91" t="str">
        <f t="shared" si="202"/>
        <v>23520</v>
      </c>
      <c r="D287" s="91" t="str">
        <f t="shared" si="203"/>
        <v>NG</v>
      </c>
      <c r="E287" s="91" t="str">
        <f t="shared" si="204"/>
        <v>L000</v>
      </c>
      <c r="F287" s="92"/>
      <c r="G287" s="92"/>
      <c r="H287" s="92"/>
      <c r="I287" s="92"/>
      <c r="J287" s="93"/>
      <c r="K287" s="80"/>
      <c r="L287" s="140"/>
      <c r="M287" s="96"/>
      <c r="N287" s="97"/>
      <c r="O287" s="98"/>
      <c r="P287" s="109"/>
      <c r="Q287" s="141"/>
      <c r="R287" s="99">
        <f t="shared" si="205"/>
        <v>0</v>
      </c>
      <c r="S287" s="100">
        <f t="shared" si="206"/>
        <v>0</v>
      </c>
      <c r="T287" s="101">
        <f t="shared" si="216"/>
        <v>0</v>
      </c>
      <c r="U287" s="98">
        <f t="shared" si="216"/>
        <v>0</v>
      </c>
      <c r="V287" s="98">
        <f t="shared" si="216"/>
        <v>0</v>
      </c>
      <c r="W287" s="100">
        <f t="shared" si="207"/>
        <v>0</v>
      </c>
      <c r="X287" s="100">
        <f t="shared" si="208"/>
        <v>0</v>
      </c>
      <c r="Y287" s="101">
        <f t="shared" si="217"/>
        <v>0</v>
      </c>
      <c r="Z287" s="98">
        <f t="shared" si="217"/>
        <v>0</v>
      </c>
      <c r="AA287" s="98">
        <f t="shared" si="217"/>
        <v>0</v>
      </c>
      <c r="AB287" s="100">
        <f t="shared" si="209"/>
        <v>0</v>
      </c>
      <c r="AC287" s="100">
        <f t="shared" si="210"/>
        <v>0</v>
      </c>
      <c r="AD287" s="101">
        <f t="shared" si="218"/>
        <v>0</v>
      </c>
      <c r="AE287" s="98">
        <f t="shared" si="218"/>
        <v>0</v>
      </c>
      <c r="AF287" s="98">
        <f t="shared" si="218"/>
        <v>0</v>
      </c>
      <c r="AG287" s="100">
        <f t="shared" si="211"/>
        <v>0</v>
      </c>
      <c r="AH287" s="100">
        <f t="shared" si="212"/>
        <v>0</v>
      </c>
      <c r="AI287" s="101">
        <f t="shared" si="219"/>
        <v>0</v>
      </c>
      <c r="AJ287" s="98">
        <f t="shared" si="219"/>
        <v>0</v>
      </c>
      <c r="AK287" s="98">
        <f t="shared" si="219"/>
        <v>0</v>
      </c>
      <c r="AL287" s="100">
        <f t="shared" si="213"/>
        <v>0</v>
      </c>
      <c r="AM287" s="100">
        <f t="shared" si="214"/>
        <v>0</v>
      </c>
      <c r="AN287" s="102">
        <f t="shared" si="215"/>
        <v>0</v>
      </c>
      <c r="AO287" s="103"/>
    </row>
    <row r="288" spans="1:42" ht="13.9" hidden="1" customHeight="1" outlineLevel="1" x14ac:dyDescent="0.2">
      <c r="A288" s="90">
        <v>6710</v>
      </c>
      <c r="B288" s="91" t="str">
        <f t="shared" si="201"/>
        <v>enter at top</v>
      </c>
      <c r="C288" s="91" t="str">
        <f t="shared" si="202"/>
        <v>23520</v>
      </c>
      <c r="D288" s="91" t="str">
        <f t="shared" si="203"/>
        <v>NG</v>
      </c>
      <c r="E288" s="91" t="str">
        <f t="shared" si="204"/>
        <v>L000</v>
      </c>
      <c r="F288" s="92"/>
      <c r="G288" s="92"/>
      <c r="H288" s="92"/>
      <c r="I288" s="92"/>
      <c r="J288" s="93"/>
      <c r="K288" s="80"/>
      <c r="L288" s="140"/>
      <c r="M288" s="96"/>
      <c r="N288" s="97"/>
      <c r="O288" s="98"/>
      <c r="P288" s="109"/>
      <c r="Q288" s="141"/>
      <c r="R288" s="99">
        <f t="shared" si="205"/>
        <v>0</v>
      </c>
      <c r="S288" s="100">
        <f t="shared" si="206"/>
        <v>0</v>
      </c>
      <c r="T288" s="101">
        <f t="shared" si="216"/>
        <v>0</v>
      </c>
      <c r="U288" s="98">
        <f t="shared" si="216"/>
        <v>0</v>
      </c>
      <c r="V288" s="98">
        <f t="shared" si="216"/>
        <v>0</v>
      </c>
      <c r="W288" s="100">
        <f t="shared" si="207"/>
        <v>0</v>
      </c>
      <c r="X288" s="100">
        <f t="shared" si="208"/>
        <v>0</v>
      </c>
      <c r="Y288" s="101">
        <f t="shared" si="217"/>
        <v>0</v>
      </c>
      <c r="Z288" s="98">
        <f t="shared" si="217"/>
        <v>0</v>
      </c>
      <c r="AA288" s="98">
        <f t="shared" si="217"/>
        <v>0</v>
      </c>
      <c r="AB288" s="100">
        <f t="shared" si="209"/>
        <v>0</v>
      </c>
      <c r="AC288" s="100">
        <f t="shared" si="210"/>
        <v>0</v>
      </c>
      <c r="AD288" s="101">
        <f t="shared" si="218"/>
        <v>0</v>
      </c>
      <c r="AE288" s="98">
        <f t="shared" si="218"/>
        <v>0</v>
      </c>
      <c r="AF288" s="98">
        <f t="shared" si="218"/>
        <v>0</v>
      </c>
      <c r="AG288" s="100">
        <f t="shared" si="211"/>
        <v>0</v>
      </c>
      <c r="AH288" s="100">
        <f t="shared" si="212"/>
        <v>0</v>
      </c>
      <c r="AI288" s="101">
        <f t="shared" si="219"/>
        <v>0</v>
      </c>
      <c r="AJ288" s="98">
        <f t="shared" si="219"/>
        <v>0</v>
      </c>
      <c r="AK288" s="98">
        <f t="shared" si="219"/>
        <v>0</v>
      </c>
      <c r="AL288" s="100">
        <f t="shared" si="213"/>
        <v>0</v>
      </c>
      <c r="AM288" s="100">
        <f t="shared" si="214"/>
        <v>0</v>
      </c>
      <c r="AN288" s="102">
        <f t="shared" si="215"/>
        <v>0</v>
      </c>
      <c r="AO288" s="103"/>
    </row>
    <row r="289" spans="1:41" ht="13.9" customHeight="1" outlineLevel="1" x14ac:dyDescent="0.2">
      <c r="A289" s="90">
        <v>6800</v>
      </c>
      <c r="B289" s="91" t="str">
        <f t="shared" si="201"/>
        <v>enter at top</v>
      </c>
      <c r="C289" s="91" t="str">
        <f t="shared" si="202"/>
        <v>23520</v>
      </c>
      <c r="D289" s="91" t="str">
        <f t="shared" si="203"/>
        <v>NG</v>
      </c>
      <c r="E289" s="91" t="str">
        <f t="shared" si="204"/>
        <v>L000</v>
      </c>
      <c r="F289" s="92"/>
      <c r="G289" s="92"/>
      <c r="H289" s="92"/>
      <c r="I289" s="92"/>
      <c r="J289" s="93"/>
      <c r="K289" s="80"/>
      <c r="L289" s="140"/>
      <c r="M289" s="96"/>
      <c r="N289" s="97">
        <v>1</v>
      </c>
      <c r="O289" s="98"/>
      <c r="P289" s="109"/>
      <c r="Q289" s="141"/>
      <c r="R289" s="99">
        <f t="shared" si="205"/>
        <v>0</v>
      </c>
      <c r="S289" s="100">
        <f t="shared" si="206"/>
        <v>0</v>
      </c>
      <c r="T289" s="101">
        <f t="shared" si="216"/>
        <v>1</v>
      </c>
      <c r="U289" s="98">
        <f t="shared" si="216"/>
        <v>0</v>
      </c>
      <c r="V289" s="98">
        <f t="shared" si="216"/>
        <v>0</v>
      </c>
      <c r="W289" s="100">
        <f t="shared" si="207"/>
        <v>0</v>
      </c>
      <c r="X289" s="100">
        <f t="shared" si="208"/>
        <v>0</v>
      </c>
      <c r="Y289" s="101">
        <f t="shared" si="217"/>
        <v>1</v>
      </c>
      <c r="Z289" s="98">
        <f t="shared" si="217"/>
        <v>0</v>
      </c>
      <c r="AA289" s="98">
        <f t="shared" si="217"/>
        <v>0</v>
      </c>
      <c r="AB289" s="100">
        <f t="shared" si="209"/>
        <v>0</v>
      </c>
      <c r="AC289" s="100">
        <f t="shared" si="210"/>
        <v>0</v>
      </c>
      <c r="AD289" s="101">
        <f t="shared" si="218"/>
        <v>1</v>
      </c>
      <c r="AE289" s="98">
        <f t="shared" si="218"/>
        <v>0</v>
      </c>
      <c r="AF289" s="98">
        <f t="shared" si="218"/>
        <v>0</v>
      </c>
      <c r="AG289" s="100">
        <f t="shared" si="211"/>
        <v>0</v>
      </c>
      <c r="AH289" s="100">
        <f t="shared" si="212"/>
        <v>0</v>
      </c>
      <c r="AI289" s="101">
        <f t="shared" si="219"/>
        <v>1</v>
      </c>
      <c r="AJ289" s="98">
        <f t="shared" si="219"/>
        <v>0</v>
      </c>
      <c r="AK289" s="98">
        <f t="shared" si="219"/>
        <v>0</v>
      </c>
      <c r="AL289" s="100">
        <f t="shared" si="213"/>
        <v>0</v>
      </c>
      <c r="AM289" s="100">
        <f t="shared" si="214"/>
        <v>0</v>
      </c>
      <c r="AN289" s="102">
        <f t="shared" si="215"/>
        <v>0</v>
      </c>
      <c r="AO289" s="103"/>
    </row>
    <row r="290" spans="1:41" ht="13.9" customHeight="1" outlineLevel="1" x14ac:dyDescent="0.2">
      <c r="A290" s="90">
        <v>6801</v>
      </c>
      <c r="B290" s="91" t="str">
        <f t="shared" si="201"/>
        <v>enter at top</v>
      </c>
      <c r="C290" s="91" t="str">
        <f t="shared" si="202"/>
        <v>23520</v>
      </c>
      <c r="D290" s="91" t="str">
        <f t="shared" si="203"/>
        <v>NG</v>
      </c>
      <c r="E290" s="91" t="str">
        <f t="shared" si="204"/>
        <v>L000</v>
      </c>
      <c r="F290" s="92"/>
      <c r="G290" s="92"/>
      <c r="H290" s="92"/>
      <c r="I290" s="92"/>
      <c r="J290" s="93"/>
      <c r="K290" s="80"/>
      <c r="L290" s="140"/>
      <c r="M290" s="96"/>
      <c r="N290" s="97">
        <v>1</v>
      </c>
      <c r="O290" s="98"/>
      <c r="P290" s="109"/>
      <c r="Q290" s="275"/>
      <c r="R290" s="99">
        <f t="shared" si="205"/>
        <v>0</v>
      </c>
      <c r="S290" s="100">
        <f t="shared" si="206"/>
        <v>0</v>
      </c>
      <c r="T290" s="101">
        <f t="shared" si="216"/>
        <v>1</v>
      </c>
      <c r="U290" s="98">
        <f t="shared" si="216"/>
        <v>0</v>
      </c>
      <c r="V290" s="98">
        <f t="shared" si="216"/>
        <v>0</v>
      </c>
      <c r="W290" s="100">
        <f t="shared" si="207"/>
        <v>0</v>
      </c>
      <c r="X290" s="100">
        <f t="shared" si="208"/>
        <v>0</v>
      </c>
      <c r="Y290" s="101">
        <f t="shared" si="217"/>
        <v>1</v>
      </c>
      <c r="Z290" s="98">
        <f t="shared" si="217"/>
        <v>0</v>
      </c>
      <c r="AA290" s="98">
        <f t="shared" si="217"/>
        <v>0</v>
      </c>
      <c r="AB290" s="100">
        <f t="shared" si="209"/>
        <v>0</v>
      </c>
      <c r="AC290" s="100">
        <f t="shared" si="210"/>
        <v>0</v>
      </c>
      <c r="AD290" s="101">
        <f t="shared" si="218"/>
        <v>1</v>
      </c>
      <c r="AE290" s="98">
        <f t="shared" si="218"/>
        <v>0</v>
      </c>
      <c r="AF290" s="98">
        <f t="shared" si="218"/>
        <v>0</v>
      </c>
      <c r="AG290" s="100">
        <f t="shared" si="211"/>
        <v>0</v>
      </c>
      <c r="AH290" s="100">
        <f t="shared" si="212"/>
        <v>0</v>
      </c>
      <c r="AI290" s="101">
        <f t="shared" si="219"/>
        <v>1</v>
      </c>
      <c r="AJ290" s="98">
        <f t="shared" si="219"/>
        <v>0</v>
      </c>
      <c r="AK290" s="98">
        <f t="shared" si="219"/>
        <v>0</v>
      </c>
      <c r="AL290" s="100">
        <f t="shared" si="213"/>
        <v>0</v>
      </c>
      <c r="AM290" s="100">
        <f t="shared" si="214"/>
        <v>0</v>
      </c>
      <c r="AN290" s="102">
        <f t="shared" si="215"/>
        <v>0</v>
      </c>
      <c r="AO290" s="103"/>
    </row>
    <row r="291" spans="1:41" ht="13.9" customHeight="1" outlineLevel="1" x14ac:dyDescent="0.2">
      <c r="A291" s="90">
        <v>6802</v>
      </c>
      <c r="B291" s="91" t="str">
        <f t="shared" si="201"/>
        <v>enter at top</v>
      </c>
      <c r="C291" s="91" t="str">
        <f t="shared" si="202"/>
        <v>23520</v>
      </c>
      <c r="D291" s="91" t="str">
        <f t="shared" si="203"/>
        <v>NG</v>
      </c>
      <c r="E291" s="91" t="str">
        <f t="shared" si="204"/>
        <v>L000</v>
      </c>
      <c r="F291" s="92"/>
      <c r="G291" s="92"/>
      <c r="H291" s="92"/>
      <c r="I291" s="92"/>
      <c r="J291" s="93"/>
      <c r="K291" s="80"/>
      <c r="L291" s="140"/>
      <c r="M291" s="96"/>
      <c r="N291" s="97">
        <v>1</v>
      </c>
      <c r="O291" s="98"/>
      <c r="P291" s="109"/>
      <c r="Q291" s="141"/>
      <c r="R291" s="99">
        <f t="shared" si="205"/>
        <v>0</v>
      </c>
      <c r="S291" s="100">
        <f t="shared" si="206"/>
        <v>0</v>
      </c>
      <c r="T291" s="101">
        <f t="shared" si="216"/>
        <v>1</v>
      </c>
      <c r="U291" s="98">
        <f t="shared" si="216"/>
        <v>0</v>
      </c>
      <c r="V291" s="98">
        <f t="shared" si="216"/>
        <v>0</v>
      </c>
      <c r="W291" s="100">
        <f t="shared" si="207"/>
        <v>0</v>
      </c>
      <c r="X291" s="100">
        <f t="shared" si="208"/>
        <v>0</v>
      </c>
      <c r="Y291" s="101">
        <f t="shared" si="217"/>
        <v>1</v>
      </c>
      <c r="Z291" s="98">
        <f t="shared" si="217"/>
        <v>0</v>
      </c>
      <c r="AA291" s="98">
        <f t="shared" si="217"/>
        <v>0</v>
      </c>
      <c r="AB291" s="100">
        <f t="shared" si="209"/>
        <v>0</v>
      </c>
      <c r="AC291" s="100">
        <f t="shared" si="210"/>
        <v>0</v>
      </c>
      <c r="AD291" s="101">
        <f t="shared" si="218"/>
        <v>1</v>
      </c>
      <c r="AE291" s="98">
        <f t="shared" si="218"/>
        <v>0</v>
      </c>
      <c r="AF291" s="98">
        <f t="shared" si="218"/>
        <v>0</v>
      </c>
      <c r="AG291" s="100">
        <f t="shared" si="211"/>
        <v>0</v>
      </c>
      <c r="AH291" s="100">
        <f t="shared" si="212"/>
        <v>0</v>
      </c>
      <c r="AI291" s="101">
        <f t="shared" si="219"/>
        <v>1</v>
      </c>
      <c r="AJ291" s="98">
        <f t="shared" si="219"/>
        <v>0</v>
      </c>
      <c r="AK291" s="98">
        <f t="shared" si="219"/>
        <v>0</v>
      </c>
      <c r="AL291" s="100">
        <f t="shared" si="213"/>
        <v>0</v>
      </c>
      <c r="AM291" s="100">
        <f t="shared" si="214"/>
        <v>0</v>
      </c>
      <c r="AN291" s="102">
        <f t="shared" si="215"/>
        <v>0</v>
      </c>
      <c r="AO291" s="103"/>
    </row>
    <row r="292" spans="1:41" ht="13.9" hidden="1" customHeight="1" outlineLevel="1" x14ac:dyDescent="0.2">
      <c r="A292" s="90" t="s">
        <v>151</v>
      </c>
      <c r="B292" s="91" t="str">
        <f t="shared" si="201"/>
        <v>enter at top</v>
      </c>
      <c r="C292" s="91" t="str">
        <f t="shared" si="202"/>
        <v>23520</v>
      </c>
      <c r="D292" s="91" t="str">
        <f t="shared" si="203"/>
        <v>NG</v>
      </c>
      <c r="E292" s="91" t="str">
        <f t="shared" si="204"/>
        <v>L000</v>
      </c>
      <c r="F292" s="92"/>
      <c r="G292" s="92"/>
      <c r="H292" s="92"/>
      <c r="I292" s="92"/>
      <c r="J292" s="93"/>
      <c r="K292" s="80"/>
      <c r="L292" s="140"/>
      <c r="M292" s="96"/>
      <c r="N292" s="97"/>
      <c r="O292" s="98"/>
      <c r="P292" s="109"/>
      <c r="Q292" s="141"/>
      <c r="R292" s="99">
        <f t="shared" si="205"/>
        <v>0</v>
      </c>
      <c r="S292" s="100">
        <f t="shared" si="206"/>
        <v>0</v>
      </c>
      <c r="T292" s="101">
        <f t="shared" si="216"/>
        <v>0</v>
      </c>
      <c r="U292" s="98">
        <f t="shared" si="216"/>
        <v>0</v>
      </c>
      <c r="V292" s="98">
        <f t="shared" si="216"/>
        <v>0</v>
      </c>
      <c r="W292" s="100">
        <f t="shared" si="207"/>
        <v>0</v>
      </c>
      <c r="X292" s="100">
        <f t="shared" si="208"/>
        <v>0</v>
      </c>
      <c r="Y292" s="101">
        <f t="shared" si="217"/>
        <v>0</v>
      </c>
      <c r="Z292" s="98">
        <f t="shared" si="217"/>
        <v>0</v>
      </c>
      <c r="AA292" s="98">
        <f t="shared" si="217"/>
        <v>0</v>
      </c>
      <c r="AB292" s="100">
        <f t="shared" si="209"/>
        <v>0</v>
      </c>
      <c r="AC292" s="100">
        <f t="shared" si="210"/>
        <v>0</v>
      </c>
      <c r="AD292" s="101">
        <f t="shared" si="218"/>
        <v>0</v>
      </c>
      <c r="AE292" s="98">
        <f t="shared" si="218"/>
        <v>0</v>
      </c>
      <c r="AF292" s="98">
        <f t="shared" si="218"/>
        <v>0</v>
      </c>
      <c r="AG292" s="100">
        <f t="shared" si="211"/>
        <v>0</v>
      </c>
      <c r="AH292" s="100">
        <f t="shared" si="212"/>
        <v>0</v>
      </c>
      <c r="AI292" s="101">
        <f t="shared" si="219"/>
        <v>0</v>
      </c>
      <c r="AJ292" s="98">
        <f t="shared" si="219"/>
        <v>0</v>
      </c>
      <c r="AK292" s="98">
        <f t="shared" si="219"/>
        <v>0</v>
      </c>
      <c r="AL292" s="100">
        <f t="shared" si="213"/>
        <v>0</v>
      </c>
      <c r="AM292" s="100">
        <f t="shared" si="214"/>
        <v>0</v>
      </c>
      <c r="AN292" s="102">
        <f t="shared" si="215"/>
        <v>0</v>
      </c>
      <c r="AO292" s="103"/>
    </row>
    <row r="293" spans="1:41" ht="13.9" hidden="1" customHeight="1" outlineLevel="1" x14ac:dyDescent="0.2">
      <c r="A293" s="90" t="s">
        <v>152</v>
      </c>
      <c r="B293" s="91" t="str">
        <f t="shared" si="201"/>
        <v>enter at top</v>
      </c>
      <c r="C293" s="91" t="str">
        <f t="shared" si="202"/>
        <v>23520</v>
      </c>
      <c r="D293" s="91" t="str">
        <f t="shared" si="203"/>
        <v>NG</v>
      </c>
      <c r="E293" s="91" t="str">
        <f t="shared" si="204"/>
        <v>L000</v>
      </c>
      <c r="F293" s="92"/>
      <c r="G293" s="92"/>
      <c r="H293" s="92"/>
      <c r="I293" s="92"/>
      <c r="J293" s="93"/>
      <c r="K293" s="80"/>
      <c r="L293" s="140"/>
      <c r="M293" s="96"/>
      <c r="N293" s="97"/>
      <c r="O293" s="98"/>
      <c r="P293" s="109"/>
      <c r="Q293" s="141"/>
      <c r="R293" s="99">
        <f t="shared" si="205"/>
        <v>0</v>
      </c>
      <c r="S293" s="100">
        <f t="shared" si="206"/>
        <v>0</v>
      </c>
      <c r="T293" s="101">
        <f t="shared" si="216"/>
        <v>0</v>
      </c>
      <c r="U293" s="98">
        <f t="shared" si="216"/>
        <v>0</v>
      </c>
      <c r="V293" s="98">
        <f t="shared" si="216"/>
        <v>0</v>
      </c>
      <c r="W293" s="100">
        <f t="shared" si="207"/>
        <v>0</v>
      </c>
      <c r="X293" s="100">
        <f t="shared" si="208"/>
        <v>0</v>
      </c>
      <c r="Y293" s="101">
        <f t="shared" si="217"/>
        <v>0</v>
      </c>
      <c r="Z293" s="98">
        <f t="shared" si="217"/>
        <v>0</v>
      </c>
      <c r="AA293" s="98">
        <f t="shared" si="217"/>
        <v>0</v>
      </c>
      <c r="AB293" s="100">
        <f t="shared" si="209"/>
        <v>0</v>
      </c>
      <c r="AC293" s="100">
        <f t="shared" si="210"/>
        <v>0</v>
      </c>
      <c r="AD293" s="101">
        <f t="shared" si="218"/>
        <v>0</v>
      </c>
      <c r="AE293" s="98">
        <f t="shared" si="218"/>
        <v>0</v>
      </c>
      <c r="AF293" s="98">
        <f t="shared" si="218"/>
        <v>0</v>
      </c>
      <c r="AG293" s="100">
        <f t="shared" si="211"/>
        <v>0</v>
      </c>
      <c r="AH293" s="100">
        <f t="shared" si="212"/>
        <v>0</v>
      </c>
      <c r="AI293" s="101">
        <f t="shared" si="219"/>
        <v>0</v>
      </c>
      <c r="AJ293" s="98">
        <f t="shared" si="219"/>
        <v>0</v>
      </c>
      <c r="AK293" s="98">
        <f t="shared" si="219"/>
        <v>0</v>
      </c>
      <c r="AL293" s="100">
        <f t="shared" si="213"/>
        <v>0</v>
      </c>
      <c r="AM293" s="100">
        <f t="shared" si="214"/>
        <v>0</v>
      </c>
      <c r="AN293" s="102">
        <f>S293+X293+AC293+AH293+AM293</f>
        <v>0</v>
      </c>
      <c r="AO293" s="103"/>
    </row>
    <row r="294" spans="1:41" ht="13.9" hidden="1" customHeight="1" outlineLevel="1" x14ac:dyDescent="0.2">
      <c r="A294" s="90" t="s">
        <v>153</v>
      </c>
      <c r="B294" s="91" t="str">
        <f t="shared" si="201"/>
        <v>enter at top</v>
      </c>
      <c r="C294" s="91" t="str">
        <f t="shared" si="202"/>
        <v>23520</v>
      </c>
      <c r="D294" s="91" t="str">
        <f t="shared" si="203"/>
        <v>NG</v>
      </c>
      <c r="E294" s="91" t="str">
        <f t="shared" si="204"/>
        <v>L000</v>
      </c>
      <c r="F294" s="92"/>
      <c r="G294" s="92"/>
      <c r="H294" s="92"/>
      <c r="I294" s="92"/>
      <c r="J294" s="93"/>
      <c r="K294" s="80"/>
      <c r="L294" s="140"/>
      <c r="M294" s="96"/>
      <c r="N294" s="97"/>
      <c r="O294" s="98"/>
      <c r="P294" s="109"/>
      <c r="Q294" s="141"/>
      <c r="R294" s="99">
        <f t="shared" si="205"/>
        <v>0</v>
      </c>
      <c r="S294" s="100">
        <f t="shared" si="206"/>
        <v>0</v>
      </c>
      <c r="T294" s="101">
        <f t="shared" si="216"/>
        <v>0</v>
      </c>
      <c r="U294" s="98">
        <f t="shared" si="216"/>
        <v>0</v>
      </c>
      <c r="V294" s="98">
        <f t="shared" si="216"/>
        <v>0</v>
      </c>
      <c r="W294" s="100">
        <f t="shared" si="207"/>
        <v>0</v>
      </c>
      <c r="X294" s="100">
        <f t="shared" si="208"/>
        <v>0</v>
      </c>
      <c r="Y294" s="101">
        <f t="shared" si="217"/>
        <v>0</v>
      </c>
      <c r="Z294" s="98">
        <f t="shared" si="217"/>
        <v>0</v>
      </c>
      <c r="AA294" s="98">
        <f t="shared" si="217"/>
        <v>0</v>
      </c>
      <c r="AB294" s="100">
        <f t="shared" si="209"/>
        <v>0</v>
      </c>
      <c r="AC294" s="100">
        <f t="shared" si="210"/>
        <v>0</v>
      </c>
      <c r="AD294" s="101">
        <f t="shared" si="218"/>
        <v>0</v>
      </c>
      <c r="AE294" s="98">
        <f t="shared" si="218"/>
        <v>0</v>
      </c>
      <c r="AF294" s="98">
        <f t="shared" si="218"/>
        <v>0</v>
      </c>
      <c r="AG294" s="100">
        <f t="shared" si="211"/>
        <v>0</v>
      </c>
      <c r="AH294" s="100">
        <f t="shared" si="212"/>
        <v>0</v>
      </c>
      <c r="AI294" s="101">
        <f t="shared" si="219"/>
        <v>0</v>
      </c>
      <c r="AJ294" s="98">
        <f t="shared" si="219"/>
        <v>0</v>
      </c>
      <c r="AK294" s="98">
        <f t="shared" si="219"/>
        <v>0</v>
      </c>
      <c r="AL294" s="100">
        <f t="shared" si="213"/>
        <v>0</v>
      </c>
      <c r="AM294" s="100">
        <f t="shared" si="214"/>
        <v>0</v>
      </c>
      <c r="AN294" s="102">
        <f>S294+X294+AC294+AH294+AM294</f>
        <v>0</v>
      </c>
      <c r="AO294" s="103"/>
    </row>
    <row r="295" spans="1:41" ht="13.9" hidden="1" customHeight="1" outlineLevel="1" x14ac:dyDescent="0.2">
      <c r="A295" s="90">
        <v>6808</v>
      </c>
      <c r="B295" s="91" t="str">
        <f t="shared" si="201"/>
        <v>enter at top</v>
      </c>
      <c r="C295" s="91" t="str">
        <f t="shared" si="202"/>
        <v>23520</v>
      </c>
      <c r="D295" s="91" t="str">
        <f t="shared" si="203"/>
        <v>NG</v>
      </c>
      <c r="E295" s="91" t="str">
        <f t="shared" si="204"/>
        <v>L000</v>
      </c>
      <c r="F295" s="92"/>
      <c r="G295" s="92"/>
      <c r="H295" s="92"/>
      <c r="I295" s="92"/>
      <c r="J295" s="93"/>
      <c r="K295" s="80"/>
      <c r="L295" s="140"/>
      <c r="M295" s="96"/>
      <c r="N295" s="97"/>
      <c r="O295" s="98"/>
      <c r="P295" s="109"/>
      <c r="Q295" s="141"/>
      <c r="R295" s="99">
        <f t="shared" si="205"/>
        <v>0</v>
      </c>
      <c r="S295" s="100">
        <f t="shared" si="206"/>
        <v>0</v>
      </c>
      <c r="T295" s="101">
        <f t="shared" si="216"/>
        <v>0</v>
      </c>
      <c r="U295" s="98">
        <f t="shared" si="216"/>
        <v>0</v>
      </c>
      <c r="V295" s="98">
        <f t="shared" si="216"/>
        <v>0</v>
      </c>
      <c r="W295" s="100">
        <f t="shared" si="207"/>
        <v>0</v>
      </c>
      <c r="X295" s="100">
        <f t="shared" si="208"/>
        <v>0</v>
      </c>
      <c r="Y295" s="101">
        <f t="shared" si="217"/>
        <v>0</v>
      </c>
      <c r="Z295" s="98">
        <f t="shared" si="217"/>
        <v>0</v>
      </c>
      <c r="AA295" s="98">
        <f t="shared" si="217"/>
        <v>0</v>
      </c>
      <c r="AB295" s="100">
        <f t="shared" si="209"/>
        <v>0</v>
      </c>
      <c r="AC295" s="100">
        <f t="shared" si="210"/>
        <v>0</v>
      </c>
      <c r="AD295" s="101">
        <f t="shared" si="218"/>
        <v>0</v>
      </c>
      <c r="AE295" s="98">
        <f t="shared" si="218"/>
        <v>0</v>
      </c>
      <c r="AF295" s="98">
        <f t="shared" si="218"/>
        <v>0</v>
      </c>
      <c r="AG295" s="100">
        <f t="shared" si="211"/>
        <v>0</v>
      </c>
      <c r="AH295" s="100">
        <f t="shared" si="212"/>
        <v>0</v>
      </c>
      <c r="AI295" s="101">
        <f t="shared" si="219"/>
        <v>0</v>
      </c>
      <c r="AJ295" s="98">
        <f t="shared" si="219"/>
        <v>0</v>
      </c>
      <c r="AK295" s="98">
        <f t="shared" si="219"/>
        <v>0</v>
      </c>
      <c r="AL295" s="100">
        <f t="shared" si="213"/>
        <v>0</v>
      </c>
      <c r="AM295" s="100">
        <f t="shared" si="214"/>
        <v>0</v>
      </c>
      <c r="AN295" s="102">
        <f t="shared" si="215"/>
        <v>0</v>
      </c>
      <c r="AO295" s="103"/>
    </row>
    <row r="296" spans="1:41" ht="13.9" customHeight="1" outlineLevel="1" x14ac:dyDescent="0.2">
      <c r="A296" s="90">
        <v>6810</v>
      </c>
      <c r="B296" s="91" t="str">
        <f t="shared" si="201"/>
        <v>enter at top</v>
      </c>
      <c r="C296" s="91" t="str">
        <f t="shared" si="202"/>
        <v>23520</v>
      </c>
      <c r="D296" s="91" t="str">
        <f t="shared" si="203"/>
        <v>NG</v>
      </c>
      <c r="E296" s="91" t="str">
        <f t="shared" si="204"/>
        <v>L000</v>
      </c>
      <c r="F296" s="92"/>
      <c r="G296" s="92"/>
      <c r="H296" s="92"/>
      <c r="I296" s="92"/>
      <c r="J296" s="93"/>
      <c r="K296" s="80"/>
      <c r="L296" s="140"/>
      <c r="M296" s="96"/>
      <c r="N296" s="97">
        <v>1</v>
      </c>
      <c r="O296" s="98"/>
      <c r="P296" s="109"/>
      <c r="Q296" s="141"/>
      <c r="R296" s="99">
        <f t="shared" si="205"/>
        <v>0</v>
      </c>
      <c r="S296" s="100">
        <f t="shared" si="206"/>
        <v>0</v>
      </c>
      <c r="T296" s="101">
        <f t="shared" si="216"/>
        <v>1</v>
      </c>
      <c r="U296" s="98">
        <f t="shared" si="216"/>
        <v>0</v>
      </c>
      <c r="V296" s="98">
        <f t="shared" si="216"/>
        <v>0</v>
      </c>
      <c r="W296" s="100">
        <f t="shared" si="207"/>
        <v>0</v>
      </c>
      <c r="X296" s="100">
        <f t="shared" si="208"/>
        <v>0</v>
      </c>
      <c r="Y296" s="101">
        <f t="shared" si="217"/>
        <v>1</v>
      </c>
      <c r="Z296" s="98">
        <f t="shared" si="217"/>
        <v>0</v>
      </c>
      <c r="AA296" s="98">
        <f t="shared" si="217"/>
        <v>0</v>
      </c>
      <c r="AB296" s="100">
        <f t="shared" si="209"/>
        <v>0</v>
      </c>
      <c r="AC296" s="100">
        <f t="shared" si="210"/>
        <v>0</v>
      </c>
      <c r="AD296" s="101">
        <f t="shared" si="218"/>
        <v>1</v>
      </c>
      <c r="AE296" s="98">
        <f t="shared" si="218"/>
        <v>0</v>
      </c>
      <c r="AF296" s="98">
        <f t="shared" si="218"/>
        <v>0</v>
      </c>
      <c r="AG296" s="100">
        <f t="shared" si="211"/>
        <v>0</v>
      </c>
      <c r="AH296" s="100">
        <f t="shared" si="212"/>
        <v>0</v>
      </c>
      <c r="AI296" s="101">
        <f t="shared" si="219"/>
        <v>1</v>
      </c>
      <c r="AJ296" s="98">
        <f t="shared" si="219"/>
        <v>0</v>
      </c>
      <c r="AK296" s="98">
        <f t="shared" si="219"/>
        <v>0</v>
      </c>
      <c r="AL296" s="100">
        <f t="shared" si="213"/>
        <v>0</v>
      </c>
      <c r="AM296" s="100">
        <f t="shared" si="214"/>
        <v>0</v>
      </c>
      <c r="AN296" s="102">
        <f t="shared" si="215"/>
        <v>0</v>
      </c>
      <c r="AO296" s="103"/>
    </row>
    <row r="297" spans="1:41" ht="13.9" hidden="1" customHeight="1" outlineLevel="1" x14ac:dyDescent="0.2">
      <c r="A297" s="90">
        <v>6815</v>
      </c>
      <c r="B297" s="91" t="str">
        <f t="shared" si="201"/>
        <v>enter at top</v>
      </c>
      <c r="C297" s="91" t="str">
        <f t="shared" si="202"/>
        <v>23520</v>
      </c>
      <c r="D297" s="91" t="str">
        <f t="shared" si="203"/>
        <v>NG</v>
      </c>
      <c r="E297" s="91" t="str">
        <f t="shared" si="204"/>
        <v>L000</v>
      </c>
      <c r="F297" s="92"/>
      <c r="G297" s="92"/>
      <c r="H297" s="92"/>
      <c r="I297" s="92"/>
      <c r="J297" s="93"/>
      <c r="K297" s="80"/>
      <c r="L297" s="140"/>
      <c r="M297" s="96"/>
      <c r="N297" s="97"/>
      <c r="O297" s="98"/>
      <c r="P297" s="109"/>
      <c r="Q297" s="141"/>
      <c r="R297" s="99">
        <f t="shared" si="205"/>
        <v>0</v>
      </c>
      <c r="S297" s="100">
        <f t="shared" si="206"/>
        <v>0</v>
      </c>
      <c r="T297" s="101">
        <f t="shared" si="216"/>
        <v>0</v>
      </c>
      <c r="U297" s="98">
        <f t="shared" si="216"/>
        <v>0</v>
      </c>
      <c r="V297" s="98">
        <f t="shared" si="216"/>
        <v>0</v>
      </c>
      <c r="W297" s="100">
        <f t="shared" si="207"/>
        <v>0</v>
      </c>
      <c r="X297" s="100">
        <f t="shared" si="208"/>
        <v>0</v>
      </c>
      <c r="Y297" s="101">
        <f t="shared" si="217"/>
        <v>0</v>
      </c>
      <c r="Z297" s="98">
        <f t="shared" si="217"/>
        <v>0</v>
      </c>
      <c r="AA297" s="98">
        <f t="shared" si="217"/>
        <v>0</v>
      </c>
      <c r="AB297" s="100">
        <f t="shared" si="209"/>
        <v>0</v>
      </c>
      <c r="AC297" s="100">
        <f t="shared" si="210"/>
        <v>0</v>
      </c>
      <c r="AD297" s="101">
        <f t="shared" si="218"/>
        <v>0</v>
      </c>
      <c r="AE297" s="98">
        <f t="shared" si="218"/>
        <v>0</v>
      </c>
      <c r="AF297" s="98">
        <f t="shared" si="218"/>
        <v>0</v>
      </c>
      <c r="AG297" s="100">
        <f t="shared" si="211"/>
        <v>0</v>
      </c>
      <c r="AH297" s="100">
        <f t="shared" si="212"/>
        <v>0</v>
      </c>
      <c r="AI297" s="101">
        <f t="shared" si="219"/>
        <v>0</v>
      </c>
      <c r="AJ297" s="98">
        <f t="shared" si="219"/>
        <v>0</v>
      </c>
      <c r="AK297" s="98">
        <f t="shared" si="219"/>
        <v>0</v>
      </c>
      <c r="AL297" s="100">
        <f t="shared" si="213"/>
        <v>0</v>
      </c>
      <c r="AM297" s="100">
        <f t="shared" si="214"/>
        <v>0</v>
      </c>
      <c r="AN297" s="102">
        <f t="shared" si="215"/>
        <v>0</v>
      </c>
      <c r="AO297" s="103"/>
    </row>
    <row r="298" spans="1:41" ht="13.9" hidden="1" customHeight="1" outlineLevel="1" x14ac:dyDescent="0.2">
      <c r="A298" s="90">
        <v>6820</v>
      </c>
      <c r="B298" s="91" t="str">
        <f t="shared" si="201"/>
        <v>enter at top</v>
      </c>
      <c r="C298" s="91" t="str">
        <f t="shared" si="202"/>
        <v>23520</v>
      </c>
      <c r="D298" s="91" t="str">
        <f t="shared" si="203"/>
        <v>NG</v>
      </c>
      <c r="E298" s="91" t="str">
        <f t="shared" si="204"/>
        <v>L000</v>
      </c>
      <c r="F298" s="92"/>
      <c r="G298" s="92"/>
      <c r="H298" s="92"/>
      <c r="I298" s="92"/>
      <c r="J298" s="93"/>
      <c r="K298" s="80"/>
      <c r="L298" s="140"/>
      <c r="M298" s="96"/>
      <c r="N298" s="97"/>
      <c r="O298" s="98"/>
      <c r="P298" s="109"/>
      <c r="Q298" s="141"/>
      <c r="R298" s="99">
        <f t="shared" si="205"/>
        <v>0</v>
      </c>
      <c r="S298" s="100">
        <f t="shared" si="206"/>
        <v>0</v>
      </c>
      <c r="T298" s="101">
        <f t="shared" si="216"/>
        <v>0</v>
      </c>
      <c r="U298" s="98">
        <f t="shared" si="216"/>
        <v>0</v>
      </c>
      <c r="V298" s="98">
        <f t="shared" si="216"/>
        <v>0</v>
      </c>
      <c r="W298" s="100">
        <f t="shared" si="207"/>
        <v>0</v>
      </c>
      <c r="X298" s="100">
        <f t="shared" si="208"/>
        <v>0</v>
      </c>
      <c r="Y298" s="101">
        <f t="shared" si="217"/>
        <v>0</v>
      </c>
      <c r="Z298" s="98">
        <f t="shared" si="217"/>
        <v>0</v>
      </c>
      <c r="AA298" s="98">
        <f t="shared" si="217"/>
        <v>0</v>
      </c>
      <c r="AB298" s="100">
        <f t="shared" si="209"/>
        <v>0</v>
      </c>
      <c r="AC298" s="100">
        <f t="shared" si="210"/>
        <v>0</v>
      </c>
      <c r="AD298" s="101">
        <f t="shared" si="218"/>
        <v>0</v>
      </c>
      <c r="AE298" s="98">
        <f t="shared" si="218"/>
        <v>0</v>
      </c>
      <c r="AF298" s="98">
        <f t="shared" si="218"/>
        <v>0</v>
      </c>
      <c r="AG298" s="100">
        <f t="shared" si="211"/>
        <v>0</v>
      </c>
      <c r="AH298" s="100">
        <f t="shared" si="212"/>
        <v>0</v>
      </c>
      <c r="AI298" s="101">
        <f t="shared" si="219"/>
        <v>0</v>
      </c>
      <c r="AJ298" s="98">
        <f t="shared" si="219"/>
        <v>0</v>
      </c>
      <c r="AK298" s="98">
        <f t="shared" si="219"/>
        <v>0</v>
      </c>
      <c r="AL298" s="100">
        <f t="shared" si="213"/>
        <v>0</v>
      </c>
      <c r="AM298" s="100">
        <f t="shared" si="214"/>
        <v>0</v>
      </c>
      <c r="AN298" s="102">
        <f t="shared" si="215"/>
        <v>0</v>
      </c>
      <c r="AO298" s="103"/>
    </row>
    <row r="299" spans="1:41" ht="13.9" customHeight="1" outlineLevel="1" x14ac:dyDescent="0.2">
      <c r="A299" s="90">
        <v>6821</v>
      </c>
      <c r="B299" s="91" t="str">
        <f t="shared" si="201"/>
        <v>enter at top</v>
      </c>
      <c r="C299" s="91" t="str">
        <f t="shared" si="202"/>
        <v>23520</v>
      </c>
      <c r="D299" s="91" t="str">
        <f t="shared" si="203"/>
        <v>NG</v>
      </c>
      <c r="E299" s="91" t="str">
        <f t="shared" si="204"/>
        <v>L000</v>
      </c>
      <c r="F299" s="92"/>
      <c r="G299" s="92"/>
      <c r="H299" s="92"/>
      <c r="I299" s="92"/>
      <c r="J299" s="93"/>
      <c r="K299" s="80"/>
      <c r="L299" s="140"/>
      <c r="M299" s="96"/>
      <c r="N299" s="97">
        <v>1</v>
      </c>
      <c r="O299" s="98"/>
      <c r="P299" s="109"/>
      <c r="Q299" s="141"/>
      <c r="R299" s="99">
        <f t="shared" si="205"/>
        <v>0</v>
      </c>
      <c r="S299" s="100">
        <f t="shared" si="206"/>
        <v>0</v>
      </c>
      <c r="T299" s="101">
        <f t="shared" si="216"/>
        <v>1</v>
      </c>
      <c r="U299" s="98">
        <f t="shared" si="216"/>
        <v>0</v>
      </c>
      <c r="V299" s="98">
        <f t="shared" si="216"/>
        <v>0</v>
      </c>
      <c r="W299" s="100">
        <f t="shared" si="207"/>
        <v>0</v>
      </c>
      <c r="X299" s="100">
        <f t="shared" si="208"/>
        <v>0</v>
      </c>
      <c r="Y299" s="101">
        <f t="shared" si="217"/>
        <v>1</v>
      </c>
      <c r="Z299" s="98">
        <f t="shared" si="217"/>
        <v>0</v>
      </c>
      <c r="AA299" s="98">
        <f t="shared" si="217"/>
        <v>0</v>
      </c>
      <c r="AB299" s="100">
        <f t="shared" si="209"/>
        <v>0</v>
      </c>
      <c r="AC299" s="100">
        <f t="shared" si="210"/>
        <v>0</v>
      </c>
      <c r="AD299" s="101">
        <f t="shared" si="218"/>
        <v>1</v>
      </c>
      <c r="AE299" s="98">
        <f t="shared" si="218"/>
        <v>0</v>
      </c>
      <c r="AF299" s="98">
        <f t="shared" si="218"/>
        <v>0</v>
      </c>
      <c r="AG299" s="100">
        <f t="shared" si="211"/>
        <v>0</v>
      </c>
      <c r="AH299" s="100">
        <f t="shared" si="212"/>
        <v>0</v>
      </c>
      <c r="AI299" s="101">
        <f t="shared" si="219"/>
        <v>1</v>
      </c>
      <c r="AJ299" s="98">
        <f t="shared" si="219"/>
        <v>0</v>
      </c>
      <c r="AK299" s="98">
        <f t="shared" si="219"/>
        <v>0</v>
      </c>
      <c r="AL299" s="100">
        <f t="shared" si="213"/>
        <v>0</v>
      </c>
      <c r="AM299" s="100">
        <f t="shared" si="214"/>
        <v>0</v>
      </c>
      <c r="AN299" s="102">
        <f t="shared" si="215"/>
        <v>0</v>
      </c>
      <c r="AO299" s="103"/>
    </row>
    <row r="300" spans="1:41" ht="13.9" hidden="1" customHeight="1" outlineLevel="1" x14ac:dyDescent="0.2">
      <c r="A300" s="90">
        <v>6822</v>
      </c>
      <c r="B300" s="91" t="str">
        <f t="shared" si="201"/>
        <v>enter at top</v>
      </c>
      <c r="C300" s="91" t="str">
        <f t="shared" si="202"/>
        <v>23520</v>
      </c>
      <c r="D300" s="91" t="str">
        <f t="shared" si="203"/>
        <v>NG</v>
      </c>
      <c r="E300" s="91" t="str">
        <f t="shared" si="204"/>
        <v>L000</v>
      </c>
      <c r="F300" s="92"/>
      <c r="G300" s="92"/>
      <c r="H300" s="92"/>
      <c r="I300" s="92"/>
      <c r="J300" s="93"/>
      <c r="K300" s="80"/>
      <c r="L300" s="140"/>
      <c r="M300" s="96"/>
      <c r="N300" s="97"/>
      <c r="O300" s="98"/>
      <c r="P300" s="109"/>
      <c r="Q300" s="141"/>
      <c r="R300" s="99">
        <f t="shared" si="205"/>
        <v>0</v>
      </c>
      <c r="S300" s="100">
        <f t="shared" si="206"/>
        <v>0</v>
      </c>
      <c r="T300" s="101">
        <f t="shared" si="216"/>
        <v>0</v>
      </c>
      <c r="U300" s="98">
        <f t="shared" si="216"/>
        <v>0</v>
      </c>
      <c r="V300" s="98">
        <f t="shared" si="216"/>
        <v>0</v>
      </c>
      <c r="W300" s="100">
        <f t="shared" si="207"/>
        <v>0</v>
      </c>
      <c r="X300" s="100">
        <f t="shared" si="208"/>
        <v>0</v>
      </c>
      <c r="Y300" s="101">
        <f t="shared" si="217"/>
        <v>0</v>
      </c>
      <c r="Z300" s="98">
        <f t="shared" si="217"/>
        <v>0</v>
      </c>
      <c r="AA300" s="98">
        <f t="shared" si="217"/>
        <v>0</v>
      </c>
      <c r="AB300" s="100">
        <f t="shared" si="209"/>
        <v>0</v>
      </c>
      <c r="AC300" s="100">
        <f t="shared" si="210"/>
        <v>0</v>
      </c>
      <c r="AD300" s="101">
        <f t="shared" si="218"/>
        <v>0</v>
      </c>
      <c r="AE300" s="98">
        <f t="shared" si="218"/>
        <v>0</v>
      </c>
      <c r="AF300" s="98">
        <f t="shared" si="218"/>
        <v>0</v>
      </c>
      <c r="AG300" s="100">
        <f t="shared" si="211"/>
        <v>0</v>
      </c>
      <c r="AH300" s="100">
        <f t="shared" si="212"/>
        <v>0</v>
      </c>
      <c r="AI300" s="101">
        <f t="shared" si="219"/>
        <v>0</v>
      </c>
      <c r="AJ300" s="98">
        <f t="shared" si="219"/>
        <v>0</v>
      </c>
      <c r="AK300" s="98">
        <f t="shared" si="219"/>
        <v>0</v>
      </c>
      <c r="AL300" s="100">
        <f t="shared" si="213"/>
        <v>0</v>
      </c>
      <c r="AM300" s="100">
        <f t="shared" si="214"/>
        <v>0</v>
      </c>
      <c r="AN300" s="102">
        <f t="shared" si="215"/>
        <v>0</v>
      </c>
      <c r="AO300" s="103"/>
    </row>
    <row r="301" spans="1:41" ht="13.9" customHeight="1" outlineLevel="1" x14ac:dyDescent="0.2">
      <c r="A301" s="90">
        <v>6823</v>
      </c>
      <c r="B301" s="91" t="str">
        <f t="shared" si="201"/>
        <v>enter at top</v>
      </c>
      <c r="C301" s="91" t="str">
        <f t="shared" si="202"/>
        <v>23520</v>
      </c>
      <c r="D301" s="91" t="str">
        <f t="shared" si="203"/>
        <v>NG</v>
      </c>
      <c r="E301" s="91" t="str">
        <f t="shared" si="204"/>
        <v>L000</v>
      </c>
      <c r="F301" s="92"/>
      <c r="G301" s="92"/>
      <c r="H301" s="92"/>
      <c r="I301" s="92"/>
      <c r="J301" s="93"/>
      <c r="K301" s="80"/>
      <c r="L301" s="140"/>
      <c r="M301" s="96"/>
      <c r="N301" s="97">
        <v>1</v>
      </c>
      <c r="O301" s="98"/>
      <c r="P301" s="109"/>
      <c r="Q301" s="141"/>
      <c r="R301" s="99">
        <f t="shared" si="205"/>
        <v>0</v>
      </c>
      <c r="S301" s="100">
        <f t="shared" si="206"/>
        <v>0</v>
      </c>
      <c r="T301" s="101">
        <f t="shared" si="216"/>
        <v>1</v>
      </c>
      <c r="U301" s="98">
        <f t="shared" si="216"/>
        <v>0</v>
      </c>
      <c r="V301" s="98">
        <f t="shared" si="216"/>
        <v>0</v>
      </c>
      <c r="W301" s="100">
        <f t="shared" si="207"/>
        <v>0</v>
      </c>
      <c r="X301" s="100">
        <f t="shared" si="208"/>
        <v>0</v>
      </c>
      <c r="Y301" s="101">
        <f t="shared" si="217"/>
        <v>1</v>
      </c>
      <c r="Z301" s="98">
        <f t="shared" si="217"/>
        <v>0</v>
      </c>
      <c r="AA301" s="98">
        <f t="shared" si="217"/>
        <v>0</v>
      </c>
      <c r="AB301" s="100">
        <f t="shared" si="209"/>
        <v>0</v>
      </c>
      <c r="AC301" s="100">
        <f t="shared" si="210"/>
        <v>0</v>
      </c>
      <c r="AD301" s="101">
        <f t="shared" si="218"/>
        <v>1</v>
      </c>
      <c r="AE301" s="98">
        <f t="shared" si="218"/>
        <v>0</v>
      </c>
      <c r="AF301" s="98">
        <f t="shared" si="218"/>
        <v>0</v>
      </c>
      <c r="AG301" s="100">
        <f t="shared" si="211"/>
        <v>0</v>
      </c>
      <c r="AH301" s="100">
        <f t="shared" si="212"/>
        <v>0</v>
      </c>
      <c r="AI301" s="101">
        <f t="shared" si="219"/>
        <v>1</v>
      </c>
      <c r="AJ301" s="98">
        <f t="shared" si="219"/>
        <v>0</v>
      </c>
      <c r="AK301" s="98">
        <f t="shared" si="219"/>
        <v>0</v>
      </c>
      <c r="AL301" s="100">
        <f t="shared" si="213"/>
        <v>0</v>
      </c>
      <c r="AM301" s="100">
        <f t="shared" si="214"/>
        <v>0</v>
      </c>
      <c r="AN301" s="102">
        <f t="shared" si="215"/>
        <v>0</v>
      </c>
      <c r="AO301" s="103"/>
    </row>
    <row r="302" spans="1:41" ht="13.9" hidden="1" customHeight="1" outlineLevel="1" x14ac:dyDescent="0.2">
      <c r="A302" s="90">
        <v>6830</v>
      </c>
      <c r="B302" s="91" t="str">
        <f t="shared" si="201"/>
        <v>enter at top</v>
      </c>
      <c r="C302" s="91" t="str">
        <f t="shared" si="202"/>
        <v>23520</v>
      </c>
      <c r="D302" s="91" t="str">
        <f t="shared" si="203"/>
        <v>NG</v>
      </c>
      <c r="E302" s="91" t="str">
        <f t="shared" si="204"/>
        <v>L000</v>
      </c>
      <c r="F302" s="92"/>
      <c r="G302" s="92"/>
      <c r="H302" s="92"/>
      <c r="I302" s="92"/>
      <c r="J302" s="93"/>
      <c r="K302" s="80"/>
      <c r="L302" s="140"/>
      <c r="M302" s="96"/>
      <c r="N302" s="97"/>
      <c r="O302" s="98"/>
      <c r="P302" s="109"/>
      <c r="Q302" s="109"/>
      <c r="R302" s="99"/>
      <c r="S302" s="100">
        <f t="shared" si="206"/>
        <v>0</v>
      </c>
      <c r="T302" s="101">
        <f t="shared" ref="T302:V335" si="220">N302</f>
        <v>0</v>
      </c>
      <c r="U302" s="98">
        <f t="shared" si="220"/>
        <v>0</v>
      </c>
      <c r="V302" s="98">
        <f t="shared" si="220"/>
        <v>0</v>
      </c>
      <c r="W302" s="100">
        <f t="shared" si="207"/>
        <v>0</v>
      </c>
      <c r="X302" s="100">
        <f t="shared" si="208"/>
        <v>0</v>
      </c>
      <c r="Y302" s="101">
        <f t="shared" si="217"/>
        <v>0</v>
      </c>
      <c r="Z302" s="98">
        <f t="shared" si="217"/>
        <v>0</v>
      </c>
      <c r="AA302" s="98">
        <f t="shared" si="217"/>
        <v>0</v>
      </c>
      <c r="AB302" s="100">
        <f t="shared" si="209"/>
        <v>0</v>
      </c>
      <c r="AC302" s="100">
        <f t="shared" si="210"/>
        <v>0</v>
      </c>
      <c r="AD302" s="101">
        <f t="shared" si="218"/>
        <v>0</v>
      </c>
      <c r="AE302" s="98">
        <f t="shared" si="218"/>
        <v>0</v>
      </c>
      <c r="AF302" s="98">
        <f t="shared" si="218"/>
        <v>0</v>
      </c>
      <c r="AG302" s="100">
        <f t="shared" si="211"/>
        <v>0</v>
      </c>
      <c r="AH302" s="100">
        <f t="shared" si="212"/>
        <v>0</v>
      </c>
      <c r="AI302" s="101">
        <f t="shared" si="219"/>
        <v>0</v>
      </c>
      <c r="AJ302" s="98">
        <f t="shared" si="219"/>
        <v>0</v>
      </c>
      <c r="AK302" s="98">
        <f t="shared" si="219"/>
        <v>0</v>
      </c>
      <c r="AL302" s="100">
        <f t="shared" si="213"/>
        <v>0</v>
      </c>
      <c r="AM302" s="100">
        <f t="shared" si="214"/>
        <v>0</v>
      </c>
      <c r="AN302" s="102">
        <f t="shared" si="215"/>
        <v>0</v>
      </c>
      <c r="AO302" s="103"/>
    </row>
    <row r="303" spans="1:41" ht="13.9" hidden="1" customHeight="1" outlineLevel="1" x14ac:dyDescent="0.2">
      <c r="A303" s="90">
        <v>6840</v>
      </c>
      <c r="B303" s="91" t="str">
        <f t="shared" si="201"/>
        <v>enter at top</v>
      </c>
      <c r="C303" s="91" t="str">
        <f t="shared" si="202"/>
        <v>23520</v>
      </c>
      <c r="D303" s="91" t="str">
        <f t="shared" si="203"/>
        <v>NG</v>
      </c>
      <c r="E303" s="91" t="str">
        <f t="shared" si="204"/>
        <v>L000</v>
      </c>
      <c r="F303" s="92"/>
      <c r="G303" s="92"/>
      <c r="H303" s="92"/>
      <c r="I303" s="92"/>
      <c r="J303" s="93"/>
      <c r="K303" s="80"/>
      <c r="L303" s="140"/>
      <c r="M303" s="96"/>
      <c r="N303" s="97"/>
      <c r="O303" s="98"/>
      <c r="P303" s="109"/>
      <c r="Q303" s="109"/>
      <c r="R303" s="99"/>
      <c r="S303" s="100">
        <f t="shared" si="206"/>
        <v>0</v>
      </c>
      <c r="T303" s="101">
        <f t="shared" si="220"/>
        <v>0</v>
      </c>
      <c r="U303" s="98">
        <f t="shared" si="220"/>
        <v>0</v>
      </c>
      <c r="V303" s="98">
        <f t="shared" si="220"/>
        <v>0</v>
      </c>
      <c r="W303" s="100">
        <f t="shared" si="207"/>
        <v>0</v>
      </c>
      <c r="X303" s="100">
        <f t="shared" si="208"/>
        <v>0</v>
      </c>
      <c r="Y303" s="101">
        <f t="shared" si="217"/>
        <v>0</v>
      </c>
      <c r="Z303" s="98">
        <f t="shared" si="217"/>
        <v>0</v>
      </c>
      <c r="AA303" s="98">
        <f t="shared" si="217"/>
        <v>0</v>
      </c>
      <c r="AB303" s="100">
        <f t="shared" si="209"/>
        <v>0</v>
      </c>
      <c r="AC303" s="100">
        <f t="shared" si="210"/>
        <v>0</v>
      </c>
      <c r="AD303" s="101">
        <f t="shared" si="218"/>
        <v>0</v>
      </c>
      <c r="AE303" s="98">
        <f t="shared" si="218"/>
        <v>0</v>
      </c>
      <c r="AF303" s="98">
        <f t="shared" si="218"/>
        <v>0</v>
      </c>
      <c r="AG303" s="100">
        <f t="shared" si="211"/>
        <v>0</v>
      </c>
      <c r="AH303" s="100">
        <f t="shared" si="212"/>
        <v>0</v>
      </c>
      <c r="AI303" s="101">
        <f t="shared" si="219"/>
        <v>0</v>
      </c>
      <c r="AJ303" s="98">
        <f t="shared" si="219"/>
        <v>0</v>
      </c>
      <c r="AK303" s="98">
        <f t="shared" si="219"/>
        <v>0</v>
      </c>
      <c r="AL303" s="100">
        <f t="shared" si="213"/>
        <v>0</v>
      </c>
      <c r="AM303" s="100">
        <f t="shared" si="214"/>
        <v>0</v>
      </c>
      <c r="AN303" s="102">
        <f t="shared" si="215"/>
        <v>0</v>
      </c>
      <c r="AO303" s="103"/>
    </row>
    <row r="304" spans="1:41" ht="13.9" hidden="1" customHeight="1" outlineLevel="1" x14ac:dyDescent="0.2">
      <c r="A304" s="90" t="s">
        <v>146</v>
      </c>
      <c r="B304" s="91" t="str">
        <f t="shared" si="201"/>
        <v>enter at top</v>
      </c>
      <c r="C304" s="91" t="str">
        <f t="shared" si="202"/>
        <v>23520</v>
      </c>
      <c r="D304" s="91" t="str">
        <f t="shared" si="203"/>
        <v>NG</v>
      </c>
      <c r="E304" s="91" t="str">
        <f t="shared" si="204"/>
        <v>L000</v>
      </c>
      <c r="F304" s="92"/>
      <c r="G304" s="92"/>
      <c r="H304" s="92"/>
      <c r="I304" s="92"/>
      <c r="J304" s="93"/>
      <c r="K304" s="80"/>
      <c r="L304" s="140"/>
      <c r="M304" s="96"/>
      <c r="N304" s="97"/>
      <c r="O304" s="98"/>
      <c r="P304" s="109"/>
      <c r="Q304" s="109"/>
      <c r="R304" s="99"/>
      <c r="S304" s="100">
        <f t="shared" si="206"/>
        <v>0</v>
      </c>
      <c r="T304" s="101">
        <f t="shared" si="220"/>
        <v>0</v>
      </c>
      <c r="U304" s="98">
        <f t="shared" si="220"/>
        <v>0</v>
      </c>
      <c r="V304" s="98">
        <f t="shared" si="220"/>
        <v>0</v>
      </c>
      <c r="W304" s="100">
        <f t="shared" si="207"/>
        <v>0</v>
      </c>
      <c r="X304" s="100">
        <f t="shared" si="208"/>
        <v>0</v>
      </c>
      <c r="Y304" s="101">
        <f t="shared" si="217"/>
        <v>0</v>
      </c>
      <c r="Z304" s="98">
        <f t="shared" si="217"/>
        <v>0</v>
      </c>
      <c r="AA304" s="98">
        <f t="shared" si="217"/>
        <v>0</v>
      </c>
      <c r="AB304" s="100">
        <f t="shared" si="209"/>
        <v>0</v>
      </c>
      <c r="AC304" s="100">
        <f t="shared" si="210"/>
        <v>0</v>
      </c>
      <c r="AD304" s="101">
        <f t="shared" si="218"/>
        <v>0</v>
      </c>
      <c r="AE304" s="98">
        <f t="shared" si="218"/>
        <v>0</v>
      </c>
      <c r="AF304" s="98">
        <f t="shared" si="218"/>
        <v>0</v>
      </c>
      <c r="AG304" s="100">
        <f t="shared" si="211"/>
        <v>0</v>
      </c>
      <c r="AH304" s="100">
        <f t="shared" si="212"/>
        <v>0</v>
      </c>
      <c r="AI304" s="101">
        <f t="shared" si="219"/>
        <v>0</v>
      </c>
      <c r="AJ304" s="98">
        <f t="shared" si="219"/>
        <v>0</v>
      </c>
      <c r="AK304" s="98">
        <f t="shared" si="219"/>
        <v>0</v>
      </c>
      <c r="AL304" s="100">
        <f t="shared" si="213"/>
        <v>0</v>
      </c>
      <c r="AM304" s="100">
        <f t="shared" si="214"/>
        <v>0</v>
      </c>
      <c r="AN304" s="102">
        <f t="shared" si="215"/>
        <v>0</v>
      </c>
      <c r="AO304" s="103"/>
    </row>
    <row r="305" spans="1:42" ht="13.9" hidden="1" customHeight="1" outlineLevel="1" x14ac:dyDescent="0.2">
      <c r="A305" s="90">
        <v>6900</v>
      </c>
      <c r="B305" s="91" t="str">
        <f t="shared" si="201"/>
        <v>enter at top</v>
      </c>
      <c r="C305" s="91" t="str">
        <f t="shared" si="202"/>
        <v>23520</v>
      </c>
      <c r="D305" s="91" t="str">
        <f t="shared" si="203"/>
        <v>NG</v>
      </c>
      <c r="E305" s="91" t="str">
        <f t="shared" si="204"/>
        <v>L000</v>
      </c>
      <c r="F305" s="92"/>
      <c r="G305" s="92"/>
      <c r="H305" s="92"/>
      <c r="I305" s="92"/>
      <c r="J305" s="93"/>
      <c r="K305" s="80"/>
      <c r="L305" s="140"/>
      <c r="M305" s="96"/>
      <c r="N305" s="97"/>
      <c r="O305" s="98"/>
      <c r="P305" s="109"/>
      <c r="Q305" s="109"/>
      <c r="R305" s="99"/>
      <c r="S305" s="100">
        <f t="shared" si="206"/>
        <v>0</v>
      </c>
      <c r="T305" s="101">
        <f t="shared" si="220"/>
        <v>0</v>
      </c>
      <c r="U305" s="98">
        <f t="shared" si="220"/>
        <v>0</v>
      </c>
      <c r="V305" s="98">
        <f t="shared" si="220"/>
        <v>0</v>
      </c>
      <c r="W305" s="100">
        <f t="shared" si="207"/>
        <v>0</v>
      </c>
      <c r="X305" s="100">
        <f t="shared" si="208"/>
        <v>0</v>
      </c>
      <c r="Y305" s="101">
        <f t="shared" si="217"/>
        <v>0</v>
      </c>
      <c r="Z305" s="98">
        <f t="shared" si="217"/>
        <v>0</v>
      </c>
      <c r="AA305" s="98">
        <f t="shared" si="217"/>
        <v>0</v>
      </c>
      <c r="AB305" s="100">
        <f t="shared" si="209"/>
        <v>0</v>
      </c>
      <c r="AC305" s="100">
        <f t="shared" si="210"/>
        <v>0</v>
      </c>
      <c r="AD305" s="101">
        <f t="shared" si="218"/>
        <v>0</v>
      </c>
      <c r="AE305" s="98">
        <f t="shared" si="218"/>
        <v>0</v>
      </c>
      <c r="AF305" s="98">
        <f t="shared" si="218"/>
        <v>0</v>
      </c>
      <c r="AG305" s="100">
        <f t="shared" si="211"/>
        <v>0</v>
      </c>
      <c r="AH305" s="100">
        <f t="shared" si="212"/>
        <v>0</v>
      </c>
      <c r="AI305" s="101">
        <f t="shared" si="219"/>
        <v>0</v>
      </c>
      <c r="AJ305" s="98">
        <f t="shared" si="219"/>
        <v>0</v>
      </c>
      <c r="AK305" s="98">
        <f t="shared" si="219"/>
        <v>0</v>
      </c>
      <c r="AL305" s="100">
        <f t="shared" si="213"/>
        <v>0</v>
      </c>
      <c r="AM305" s="100">
        <f t="shared" si="214"/>
        <v>0</v>
      </c>
      <c r="AN305" s="102">
        <f t="shared" si="215"/>
        <v>0</v>
      </c>
      <c r="AO305" s="103"/>
    </row>
    <row r="306" spans="1:42" ht="13.9" hidden="1" customHeight="1" outlineLevel="1" x14ac:dyDescent="0.2">
      <c r="A306" s="90">
        <v>6910</v>
      </c>
      <c r="B306" s="91" t="str">
        <f t="shared" si="201"/>
        <v>enter at top</v>
      </c>
      <c r="C306" s="91" t="str">
        <f t="shared" si="202"/>
        <v>23520</v>
      </c>
      <c r="D306" s="91" t="str">
        <f t="shared" si="203"/>
        <v>NG</v>
      </c>
      <c r="E306" s="91" t="str">
        <f t="shared" si="204"/>
        <v>L000</v>
      </c>
      <c r="F306" s="92"/>
      <c r="G306" s="92"/>
      <c r="H306" s="92"/>
      <c r="I306" s="92"/>
      <c r="J306" s="93"/>
      <c r="K306" s="80"/>
      <c r="L306" s="140"/>
      <c r="M306" s="96"/>
      <c r="N306" s="97"/>
      <c r="O306" s="98"/>
      <c r="P306" s="109"/>
      <c r="Q306" s="109"/>
      <c r="R306" s="99"/>
      <c r="S306" s="100">
        <f t="shared" si="206"/>
        <v>0</v>
      </c>
      <c r="T306" s="101">
        <f t="shared" si="220"/>
        <v>0</v>
      </c>
      <c r="U306" s="98">
        <f t="shared" si="220"/>
        <v>0</v>
      </c>
      <c r="V306" s="98">
        <f t="shared" si="220"/>
        <v>0</v>
      </c>
      <c r="W306" s="100">
        <f t="shared" si="207"/>
        <v>0</v>
      </c>
      <c r="X306" s="100">
        <f t="shared" si="208"/>
        <v>0</v>
      </c>
      <c r="Y306" s="101">
        <f t="shared" si="217"/>
        <v>0</v>
      </c>
      <c r="Z306" s="98">
        <f t="shared" si="217"/>
        <v>0</v>
      </c>
      <c r="AA306" s="98">
        <f t="shared" si="217"/>
        <v>0</v>
      </c>
      <c r="AB306" s="100">
        <f t="shared" si="209"/>
        <v>0</v>
      </c>
      <c r="AC306" s="100">
        <f t="shared" si="210"/>
        <v>0</v>
      </c>
      <c r="AD306" s="101">
        <f t="shared" si="218"/>
        <v>0</v>
      </c>
      <c r="AE306" s="98">
        <f t="shared" si="218"/>
        <v>0</v>
      </c>
      <c r="AF306" s="98">
        <f t="shared" si="218"/>
        <v>0</v>
      </c>
      <c r="AG306" s="100">
        <f t="shared" si="211"/>
        <v>0</v>
      </c>
      <c r="AH306" s="100">
        <f t="shared" si="212"/>
        <v>0</v>
      </c>
      <c r="AI306" s="101">
        <f t="shared" si="219"/>
        <v>0</v>
      </c>
      <c r="AJ306" s="98">
        <f t="shared" si="219"/>
        <v>0</v>
      </c>
      <c r="AK306" s="98">
        <f t="shared" si="219"/>
        <v>0</v>
      </c>
      <c r="AL306" s="100">
        <f t="shared" si="213"/>
        <v>0</v>
      </c>
      <c r="AM306" s="100">
        <f t="shared" si="214"/>
        <v>0</v>
      </c>
      <c r="AN306" s="102">
        <f t="shared" si="215"/>
        <v>0</v>
      </c>
      <c r="AO306" s="148"/>
    </row>
    <row r="307" spans="1:42" ht="13.9" hidden="1" customHeight="1" outlineLevel="1" x14ac:dyDescent="0.2">
      <c r="A307" s="90">
        <v>6915</v>
      </c>
      <c r="B307" s="91" t="str">
        <f t="shared" si="201"/>
        <v>enter at top</v>
      </c>
      <c r="C307" s="91" t="str">
        <f t="shared" si="202"/>
        <v>23520</v>
      </c>
      <c r="D307" s="91" t="str">
        <f t="shared" si="203"/>
        <v>NG</v>
      </c>
      <c r="E307" s="91" t="str">
        <f t="shared" si="204"/>
        <v>L000</v>
      </c>
      <c r="F307" s="92"/>
      <c r="G307" s="92"/>
      <c r="H307" s="92"/>
      <c r="I307" s="92"/>
      <c r="J307" s="93"/>
      <c r="K307" s="80"/>
      <c r="L307" s="140"/>
      <c r="M307" s="96"/>
      <c r="N307" s="97"/>
      <c r="O307" s="98"/>
      <c r="P307" s="109"/>
      <c r="Q307" s="109"/>
      <c r="R307" s="99"/>
      <c r="S307" s="100">
        <f t="shared" si="206"/>
        <v>0</v>
      </c>
      <c r="T307" s="101">
        <f t="shared" si="220"/>
        <v>0</v>
      </c>
      <c r="U307" s="98">
        <f t="shared" si="220"/>
        <v>0</v>
      </c>
      <c r="V307" s="98">
        <f t="shared" si="220"/>
        <v>0</v>
      </c>
      <c r="W307" s="100">
        <f t="shared" si="207"/>
        <v>0</v>
      </c>
      <c r="X307" s="100">
        <f t="shared" si="208"/>
        <v>0</v>
      </c>
      <c r="Y307" s="101">
        <f t="shared" si="217"/>
        <v>0</v>
      </c>
      <c r="Z307" s="98">
        <f t="shared" si="217"/>
        <v>0</v>
      </c>
      <c r="AA307" s="98">
        <f t="shared" si="217"/>
        <v>0</v>
      </c>
      <c r="AB307" s="100">
        <f t="shared" si="209"/>
        <v>0</v>
      </c>
      <c r="AC307" s="100">
        <f t="shared" si="210"/>
        <v>0</v>
      </c>
      <c r="AD307" s="101">
        <f t="shared" si="218"/>
        <v>0</v>
      </c>
      <c r="AE307" s="98">
        <f t="shared" si="218"/>
        <v>0</v>
      </c>
      <c r="AF307" s="98">
        <f t="shared" si="218"/>
        <v>0</v>
      </c>
      <c r="AG307" s="100">
        <f t="shared" si="211"/>
        <v>0</v>
      </c>
      <c r="AH307" s="100">
        <f t="shared" si="212"/>
        <v>0</v>
      </c>
      <c r="AI307" s="101">
        <f t="shared" si="219"/>
        <v>0</v>
      </c>
      <c r="AJ307" s="98">
        <f t="shared" si="219"/>
        <v>0</v>
      </c>
      <c r="AK307" s="98">
        <f t="shared" si="219"/>
        <v>0</v>
      </c>
      <c r="AL307" s="100">
        <f t="shared" si="213"/>
        <v>0</v>
      </c>
      <c r="AM307" s="100">
        <f t="shared" si="214"/>
        <v>0</v>
      </c>
      <c r="AN307" s="102">
        <f t="shared" si="215"/>
        <v>0</v>
      </c>
      <c r="AO307" s="148"/>
    </row>
    <row r="308" spans="1:42" s="208" customFormat="1" ht="13.9" customHeight="1" outlineLevel="1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8"/>
      <c r="K308" s="279"/>
      <c r="L308" s="280"/>
      <c r="M308" s="281"/>
      <c r="N308" s="282"/>
      <c r="O308" s="283"/>
      <c r="P308" s="284"/>
      <c r="Q308" s="284"/>
      <c r="R308" s="285"/>
      <c r="S308" s="285"/>
      <c r="T308" s="87"/>
      <c r="U308" s="85"/>
      <c r="V308" s="85"/>
      <c r="W308" s="86"/>
      <c r="X308" s="86"/>
      <c r="Y308" s="87"/>
      <c r="Z308" s="85"/>
      <c r="AA308" s="85"/>
      <c r="AB308" s="86"/>
      <c r="AC308" s="86"/>
      <c r="AD308" s="87"/>
      <c r="AE308" s="85"/>
      <c r="AF308" s="85"/>
      <c r="AG308" s="86"/>
      <c r="AH308" s="86"/>
      <c r="AI308" s="87"/>
      <c r="AJ308" s="85"/>
      <c r="AK308" s="85"/>
      <c r="AL308" s="86"/>
      <c r="AM308" s="86"/>
      <c r="AN308" s="286"/>
      <c r="AO308" s="148"/>
    </row>
    <row r="309" spans="1:42" s="125" customFormat="1" ht="13.9" customHeight="1" outlineLevel="1" x14ac:dyDescent="0.2">
      <c r="A309" s="79"/>
      <c r="B309" s="79"/>
      <c r="C309" s="79"/>
      <c r="D309" s="79"/>
      <c r="E309" s="79"/>
      <c r="F309" s="79"/>
      <c r="G309" s="79"/>
      <c r="H309" s="79"/>
      <c r="I309" s="79"/>
      <c r="J309" s="137">
        <f>J85</f>
        <v>0</v>
      </c>
      <c r="K309" s="273"/>
      <c r="L309" s="136"/>
      <c r="M309" s="82"/>
      <c r="N309" s="83"/>
      <c r="O309" s="84"/>
      <c r="P309" s="85"/>
      <c r="Q309" s="146"/>
      <c r="R309" s="86"/>
      <c r="S309" s="86"/>
      <c r="T309" s="87"/>
      <c r="U309" s="85"/>
      <c r="V309" s="85"/>
      <c r="W309" s="86"/>
      <c r="X309" s="86"/>
      <c r="Y309" s="87"/>
      <c r="Z309" s="85"/>
      <c r="AA309" s="85"/>
      <c r="AB309" s="86"/>
      <c r="AC309" s="86"/>
      <c r="AD309" s="87"/>
      <c r="AE309" s="85"/>
      <c r="AF309" s="85"/>
      <c r="AG309" s="86"/>
      <c r="AH309" s="86"/>
      <c r="AI309" s="87"/>
      <c r="AJ309" s="85"/>
      <c r="AK309" s="85"/>
      <c r="AL309" s="86"/>
      <c r="AM309" s="86"/>
      <c r="AN309" s="88"/>
      <c r="AO309" s="89"/>
    </row>
    <row r="310" spans="1:42" ht="13.9" customHeight="1" outlineLevel="1" x14ac:dyDescent="0.2">
      <c r="A310" s="90">
        <v>6500</v>
      </c>
      <c r="B310" s="91" t="str">
        <f t="shared" ref="B310:B341" si="221">IF(AB=0,"enter at top",AB)</f>
        <v>enter at top</v>
      </c>
      <c r="C310" s="91" t="str">
        <f t="shared" ref="C310:C341" si="222">IF(DEPT=0,"enter at top",DEPT)</f>
        <v>23520</v>
      </c>
      <c r="D310" s="91" t="str">
        <f t="shared" ref="D310:D341" si="223">IF(MainOffice=0,"enter at top",CONCATENATE(CountryCode,FieldOffice))</f>
        <v>NG</v>
      </c>
      <c r="E310" s="91" t="str">
        <f t="shared" ref="E310:E341" si="224">CONCATENATE(AB,"L000")</f>
        <v>L000</v>
      </c>
      <c r="F310" s="92"/>
      <c r="G310" s="92"/>
      <c r="H310" s="92"/>
      <c r="I310" s="92"/>
      <c r="J310" s="93"/>
      <c r="K310" s="80"/>
      <c r="L310" s="140"/>
      <c r="M310" s="96"/>
      <c r="N310" s="97">
        <v>1</v>
      </c>
      <c r="O310" s="85"/>
      <c r="P310" s="98"/>
      <c r="Q310" s="141"/>
      <c r="R310" s="99">
        <f t="shared" ref="R310:R335" si="225">Q310/$AA$4</f>
        <v>0</v>
      </c>
      <c r="S310" s="100">
        <f t="shared" ref="S310:S341" si="226">ROUND(N310*O310*P310*R310,0)</f>
        <v>0</v>
      </c>
      <c r="T310" s="101">
        <f t="shared" si="220"/>
        <v>1</v>
      </c>
      <c r="U310" s="98">
        <f t="shared" si="220"/>
        <v>0</v>
      </c>
      <c r="V310" s="98">
        <f t="shared" si="220"/>
        <v>0</v>
      </c>
      <c r="W310" s="100">
        <f t="shared" si="207"/>
        <v>0</v>
      </c>
      <c r="X310" s="100">
        <f t="shared" si="208"/>
        <v>0</v>
      </c>
      <c r="Y310" s="101">
        <f t="shared" si="217"/>
        <v>1</v>
      </c>
      <c r="Z310" s="98">
        <f t="shared" si="217"/>
        <v>0</v>
      </c>
      <c r="AA310" s="98">
        <f t="shared" si="217"/>
        <v>0</v>
      </c>
      <c r="AB310" s="100">
        <f t="shared" si="209"/>
        <v>0</v>
      </c>
      <c r="AC310" s="100">
        <f t="shared" si="210"/>
        <v>0</v>
      </c>
      <c r="AD310" s="101">
        <f t="shared" si="218"/>
        <v>1</v>
      </c>
      <c r="AE310" s="98">
        <f t="shared" si="218"/>
        <v>0</v>
      </c>
      <c r="AF310" s="98">
        <f t="shared" si="218"/>
        <v>0</v>
      </c>
      <c r="AG310" s="100">
        <f t="shared" si="211"/>
        <v>0</v>
      </c>
      <c r="AH310" s="100">
        <f t="shared" si="212"/>
        <v>0</v>
      </c>
      <c r="AI310" s="101">
        <f t="shared" si="219"/>
        <v>1</v>
      </c>
      <c r="AJ310" s="98">
        <f t="shared" si="219"/>
        <v>0</v>
      </c>
      <c r="AK310" s="98">
        <f t="shared" si="219"/>
        <v>0</v>
      </c>
      <c r="AL310" s="100">
        <f t="shared" si="213"/>
        <v>0</v>
      </c>
      <c r="AM310" s="100">
        <f t="shared" si="214"/>
        <v>0</v>
      </c>
      <c r="AN310" s="102">
        <f t="shared" ref="AN310:AN312" si="227">S310+X310+AC310+AH310+AM310</f>
        <v>0</v>
      </c>
      <c r="AO310" s="103"/>
      <c r="AP310" s="274"/>
    </row>
    <row r="311" spans="1:42" ht="13.9" hidden="1" customHeight="1" outlineLevel="1" x14ac:dyDescent="0.2">
      <c r="A311" s="90">
        <v>6501</v>
      </c>
      <c r="B311" s="91" t="str">
        <f t="shared" si="221"/>
        <v>enter at top</v>
      </c>
      <c r="C311" s="91" t="str">
        <f t="shared" si="222"/>
        <v>23520</v>
      </c>
      <c r="D311" s="91" t="str">
        <f t="shared" si="223"/>
        <v>NG</v>
      </c>
      <c r="E311" s="91" t="str">
        <f t="shared" si="224"/>
        <v>L000</v>
      </c>
      <c r="F311" s="92"/>
      <c r="G311" s="92"/>
      <c r="H311" s="92"/>
      <c r="I311" s="92"/>
      <c r="J311" s="93"/>
      <c r="K311" s="80"/>
      <c r="L311" s="140"/>
      <c r="M311" s="96"/>
      <c r="N311" s="97"/>
      <c r="O311" s="85"/>
      <c r="P311" s="98"/>
      <c r="Q311" s="141"/>
      <c r="R311" s="99">
        <f t="shared" si="225"/>
        <v>0</v>
      </c>
      <c r="S311" s="100">
        <f t="shared" si="226"/>
        <v>0</v>
      </c>
      <c r="T311" s="101">
        <f t="shared" si="220"/>
        <v>0</v>
      </c>
      <c r="U311" s="98">
        <f t="shared" si="220"/>
        <v>0</v>
      </c>
      <c r="V311" s="98">
        <f t="shared" si="220"/>
        <v>0</v>
      </c>
      <c r="W311" s="100">
        <f t="shared" si="207"/>
        <v>0</v>
      </c>
      <c r="X311" s="100">
        <f t="shared" si="208"/>
        <v>0</v>
      </c>
      <c r="Y311" s="101">
        <f t="shared" si="217"/>
        <v>0</v>
      </c>
      <c r="Z311" s="98">
        <f t="shared" si="217"/>
        <v>0</v>
      </c>
      <c r="AA311" s="98">
        <f t="shared" si="217"/>
        <v>0</v>
      </c>
      <c r="AB311" s="100">
        <f t="shared" si="209"/>
        <v>0</v>
      </c>
      <c r="AC311" s="100">
        <f t="shared" si="210"/>
        <v>0</v>
      </c>
      <c r="AD311" s="101">
        <f t="shared" si="218"/>
        <v>0</v>
      </c>
      <c r="AE311" s="98">
        <f t="shared" si="218"/>
        <v>0</v>
      </c>
      <c r="AF311" s="98">
        <f t="shared" si="218"/>
        <v>0</v>
      </c>
      <c r="AG311" s="100">
        <f t="shared" si="211"/>
        <v>0</v>
      </c>
      <c r="AH311" s="100">
        <f t="shared" si="212"/>
        <v>0</v>
      </c>
      <c r="AI311" s="101">
        <f t="shared" si="219"/>
        <v>0</v>
      </c>
      <c r="AJ311" s="98">
        <f t="shared" si="219"/>
        <v>0</v>
      </c>
      <c r="AK311" s="98">
        <f t="shared" si="219"/>
        <v>0</v>
      </c>
      <c r="AL311" s="100">
        <f t="shared" si="213"/>
        <v>0</v>
      </c>
      <c r="AM311" s="100">
        <f t="shared" si="214"/>
        <v>0</v>
      </c>
      <c r="AN311" s="102">
        <f t="shared" si="227"/>
        <v>0</v>
      </c>
      <c r="AO311" s="103"/>
      <c r="AP311" s="274"/>
    </row>
    <row r="312" spans="1:42" ht="13.9" hidden="1" customHeight="1" outlineLevel="1" x14ac:dyDescent="0.2">
      <c r="A312" s="90">
        <v>6505</v>
      </c>
      <c r="B312" s="91" t="str">
        <f t="shared" si="221"/>
        <v>enter at top</v>
      </c>
      <c r="C312" s="91" t="str">
        <f t="shared" si="222"/>
        <v>23520</v>
      </c>
      <c r="D312" s="91" t="str">
        <f t="shared" si="223"/>
        <v>NG</v>
      </c>
      <c r="E312" s="91" t="str">
        <f t="shared" si="224"/>
        <v>L000</v>
      </c>
      <c r="F312" s="92"/>
      <c r="G312" s="92"/>
      <c r="H312" s="92"/>
      <c r="I312" s="92"/>
      <c r="J312" s="93"/>
      <c r="K312" s="80"/>
      <c r="L312" s="140"/>
      <c r="M312" s="96"/>
      <c r="N312" s="97"/>
      <c r="O312" s="85"/>
      <c r="P312" s="98"/>
      <c r="Q312" s="141"/>
      <c r="R312" s="99">
        <f t="shared" si="225"/>
        <v>0</v>
      </c>
      <c r="S312" s="100">
        <f t="shared" si="226"/>
        <v>0</v>
      </c>
      <c r="T312" s="101">
        <f t="shared" si="220"/>
        <v>0</v>
      </c>
      <c r="U312" s="98">
        <f t="shared" si="220"/>
        <v>0</v>
      </c>
      <c r="V312" s="98">
        <f t="shared" si="220"/>
        <v>0</v>
      </c>
      <c r="W312" s="100">
        <f t="shared" si="207"/>
        <v>0</v>
      </c>
      <c r="X312" s="100">
        <f t="shared" si="208"/>
        <v>0</v>
      </c>
      <c r="Y312" s="101">
        <f t="shared" si="217"/>
        <v>0</v>
      </c>
      <c r="Z312" s="98">
        <f t="shared" si="217"/>
        <v>0</v>
      </c>
      <c r="AA312" s="98">
        <f t="shared" si="217"/>
        <v>0</v>
      </c>
      <c r="AB312" s="100">
        <f t="shared" si="209"/>
        <v>0</v>
      </c>
      <c r="AC312" s="100">
        <f t="shared" si="210"/>
        <v>0</v>
      </c>
      <c r="AD312" s="101">
        <f t="shared" si="218"/>
        <v>0</v>
      </c>
      <c r="AE312" s="98">
        <f t="shared" si="218"/>
        <v>0</v>
      </c>
      <c r="AF312" s="98">
        <f t="shared" si="218"/>
        <v>0</v>
      </c>
      <c r="AG312" s="100">
        <f t="shared" si="211"/>
        <v>0</v>
      </c>
      <c r="AH312" s="100">
        <f t="shared" si="212"/>
        <v>0</v>
      </c>
      <c r="AI312" s="101">
        <f t="shared" si="219"/>
        <v>0</v>
      </c>
      <c r="AJ312" s="98">
        <f t="shared" si="219"/>
        <v>0</v>
      </c>
      <c r="AK312" s="98">
        <f t="shared" si="219"/>
        <v>0</v>
      </c>
      <c r="AL312" s="100">
        <f t="shared" si="213"/>
        <v>0</v>
      </c>
      <c r="AM312" s="100">
        <f t="shared" si="214"/>
        <v>0</v>
      </c>
      <c r="AN312" s="102">
        <f t="shared" si="227"/>
        <v>0</v>
      </c>
      <c r="AO312" s="103"/>
      <c r="AP312" s="274"/>
    </row>
    <row r="313" spans="1:42" ht="13.9" hidden="1" customHeight="1" outlineLevel="1" x14ac:dyDescent="0.2">
      <c r="A313" s="90" t="s">
        <v>141</v>
      </c>
      <c r="B313" s="91" t="str">
        <f t="shared" si="221"/>
        <v>enter at top</v>
      </c>
      <c r="C313" s="91" t="str">
        <f t="shared" si="222"/>
        <v>23520</v>
      </c>
      <c r="D313" s="91" t="str">
        <f t="shared" si="223"/>
        <v>NG</v>
      </c>
      <c r="E313" s="91" t="str">
        <f t="shared" si="224"/>
        <v>L000</v>
      </c>
      <c r="F313" s="92"/>
      <c r="G313" s="92"/>
      <c r="H313" s="92"/>
      <c r="I313" s="92"/>
      <c r="J313" s="93"/>
      <c r="K313" s="80"/>
      <c r="L313" s="140"/>
      <c r="M313" s="96"/>
      <c r="N313" s="97"/>
      <c r="O313" s="98"/>
      <c r="P313" s="109"/>
      <c r="Q313" s="141"/>
      <c r="R313" s="99">
        <f t="shared" si="225"/>
        <v>0</v>
      </c>
      <c r="S313" s="100">
        <f t="shared" si="226"/>
        <v>0</v>
      </c>
      <c r="T313" s="101">
        <f t="shared" si="220"/>
        <v>0</v>
      </c>
      <c r="U313" s="98">
        <f t="shared" si="220"/>
        <v>0</v>
      </c>
      <c r="V313" s="98">
        <f t="shared" si="220"/>
        <v>0</v>
      </c>
      <c r="W313" s="100">
        <f t="shared" si="207"/>
        <v>0</v>
      </c>
      <c r="X313" s="100">
        <f t="shared" si="208"/>
        <v>0</v>
      </c>
      <c r="Y313" s="101">
        <f t="shared" si="217"/>
        <v>0</v>
      </c>
      <c r="Z313" s="98">
        <f t="shared" si="217"/>
        <v>0</v>
      </c>
      <c r="AA313" s="98">
        <f t="shared" si="217"/>
        <v>0</v>
      </c>
      <c r="AB313" s="100">
        <f t="shared" si="209"/>
        <v>0</v>
      </c>
      <c r="AC313" s="100">
        <f t="shared" si="210"/>
        <v>0</v>
      </c>
      <c r="AD313" s="101">
        <f t="shared" si="218"/>
        <v>0</v>
      </c>
      <c r="AE313" s="98">
        <f t="shared" si="218"/>
        <v>0</v>
      </c>
      <c r="AF313" s="98">
        <f t="shared" si="218"/>
        <v>0</v>
      </c>
      <c r="AG313" s="100">
        <f t="shared" si="211"/>
        <v>0</v>
      </c>
      <c r="AH313" s="100">
        <f t="shared" si="212"/>
        <v>0</v>
      </c>
      <c r="AI313" s="101">
        <f t="shared" si="219"/>
        <v>0</v>
      </c>
      <c r="AJ313" s="98">
        <f t="shared" si="219"/>
        <v>0</v>
      </c>
      <c r="AK313" s="98">
        <f t="shared" si="219"/>
        <v>0</v>
      </c>
      <c r="AL313" s="100">
        <f t="shared" si="213"/>
        <v>0</v>
      </c>
      <c r="AM313" s="100">
        <f t="shared" si="214"/>
        <v>0</v>
      </c>
      <c r="AN313" s="102">
        <f>S313+X313+AC313+AH313+AM313</f>
        <v>0</v>
      </c>
      <c r="AO313" s="103"/>
    </row>
    <row r="314" spans="1:42" ht="13.9" hidden="1" customHeight="1" outlineLevel="1" x14ac:dyDescent="0.2">
      <c r="A314" s="90">
        <v>6509</v>
      </c>
      <c r="B314" s="91" t="str">
        <f t="shared" si="221"/>
        <v>enter at top</v>
      </c>
      <c r="C314" s="91" t="str">
        <f t="shared" si="222"/>
        <v>23520</v>
      </c>
      <c r="D314" s="91" t="str">
        <f t="shared" si="223"/>
        <v>NG</v>
      </c>
      <c r="E314" s="91" t="str">
        <f t="shared" si="224"/>
        <v>L000</v>
      </c>
      <c r="F314" s="92"/>
      <c r="G314" s="92"/>
      <c r="H314" s="92"/>
      <c r="I314" s="92"/>
      <c r="J314" s="93"/>
      <c r="K314" s="80"/>
      <c r="L314" s="140"/>
      <c r="M314" s="96"/>
      <c r="N314" s="97"/>
      <c r="O314" s="98"/>
      <c r="P314" s="109"/>
      <c r="Q314" s="141"/>
      <c r="R314" s="99">
        <f t="shared" si="225"/>
        <v>0</v>
      </c>
      <c r="S314" s="100">
        <f t="shared" si="226"/>
        <v>0</v>
      </c>
      <c r="T314" s="101">
        <f t="shared" si="220"/>
        <v>0</v>
      </c>
      <c r="U314" s="98">
        <f t="shared" si="220"/>
        <v>0</v>
      </c>
      <c r="V314" s="98">
        <f t="shared" si="220"/>
        <v>0</v>
      </c>
      <c r="W314" s="100">
        <f t="shared" si="207"/>
        <v>0</v>
      </c>
      <c r="X314" s="100">
        <f t="shared" si="208"/>
        <v>0</v>
      </c>
      <c r="Y314" s="101">
        <f t="shared" si="217"/>
        <v>0</v>
      </c>
      <c r="Z314" s="98">
        <f t="shared" si="217"/>
        <v>0</v>
      </c>
      <c r="AA314" s="98">
        <f t="shared" si="217"/>
        <v>0</v>
      </c>
      <c r="AB314" s="100">
        <f t="shared" si="209"/>
        <v>0</v>
      </c>
      <c r="AC314" s="100">
        <f t="shared" si="210"/>
        <v>0</v>
      </c>
      <c r="AD314" s="101">
        <f t="shared" si="218"/>
        <v>0</v>
      </c>
      <c r="AE314" s="98">
        <f t="shared" si="218"/>
        <v>0</v>
      </c>
      <c r="AF314" s="98">
        <f t="shared" si="218"/>
        <v>0</v>
      </c>
      <c r="AG314" s="100">
        <f t="shared" si="211"/>
        <v>0</v>
      </c>
      <c r="AH314" s="100">
        <f t="shared" si="212"/>
        <v>0</v>
      </c>
      <c r="AI314" s="101">
        <f t="shared" si="219"/>
        <v>0</v>
      </c>
      <c r="AJ314" s="98">
        <f t="shared" si="219"/>
        <v>0</v>
      </c>
      <c r="AK314" s="98">
        <f t="shared" si="219"/>
        <v>0</v>
      </c>
      <c r="AL314" s="100">
        <f t="shared" si="213"/>
        <v>0</v>
      </c>
      <c r="AM314" s="100">
        <f t="shared" si="214"/>
        <v>0</v>
      </c>
      <c r="AN314" s="102">
        <f t="shared" ref="AN314:AN326" si="228">S314+X314+AC314+AH314+AM314</f>
        <v>0</v>
      </c>
      <c r="AO314" s="103"/>
    </row>
    <row r="315" spans="1:42" ht="13.9" hidden="1" customHeight="1" outlineLevel="1" x14ac:dyDescent="0.2">
      <c r="A315" s="90">
        <v>6201</v>
      </c>
      <c r="B315" s="91" t="str">
        <f t="shared" si="221"/>
        <v>enter at top</v>
      </c>
      <c r="C315" s="91" t="str">
        <f t="shared" si="222"/>
        <v>23520</v>
      </c>
      <c r="D315" s="91" t="str">
        <f t="shared" si="223"/>
        <v>NG</v>
      </c>
      <c r="E315" s="91" t="str">
        <f t="shared" si="224"/>
        <v>L000</v>
      </c>
      <c r="F315" s="92"/>
      <c r="G315" s="92"/>
      <c r="H315" s="92"/>
      <c r="I315" s="92"/>
      <c r="J315" s="93"/>
      <c r="K315" s="80"/>
      <c r="L315" s="140"/>
      <c r="M315" s="96"/>
      <c r="N315" s="97"/>
      <c r="O315" s="98"/>
      <c r="P315" s="109"/>
      <c r="Q315" s="141"/>
      <c r="R315" s="99">
        <f t="shared" si="225"/>
        <v>0</v>
      </c>
      <c r="S315" s="100">
        <f t="shared" si="226"/>
        <v>0</v>
      </c>
      <c r="T315" s="101">
        <f t="shared" si="220"/>
        <v>0</v>
      </c>
      <c r="U315" s="98">
        <f t="shared" si="220"/>
        <v>0</v>
      </c>
      <c r="V315" s="98">
        <f t="shared" si="220"/>
        <v>0</v>
      </c>
      <c r="W315" s="100">
        <f t="shared" si="207"/>
        <v>0</v>
      </c>
      <c r="X315" s="100">
        <f t="shared" si="208"/>
        <v>0</v>
      </c>
      <c r="Y315" s="101">
        <f t="shared" si="217"/>
        <v>0</v>
      </c>
      <c r="Z315" s="98">
        <f t="shared" si="217"/>
        <v>0</v>
      </c>
      <c r="AA315" s="98">
        <f t="shared" si="217"/>
        <v>0</v>
      </c>
      <c r="AB315" s="100">
        <f t="shared" si="209"/>
        <v>0</v>
      </c>
      <c r="AC315" s="100">
        <f t="shared" si="210"/>
        <v>0</v>
      </c>
      <c r="AD315" s="101">
        <f t="shared" si="218"/>
        <v>0</v>
      </c>
      <c r="AE315" s="98">
        <f t="shared" si="218"/>
        <v>0</v>
      </c>
      <c r="AF315" s="98">
        <f t="shared" si="218"/>
        <v>0</v>
      </c>
      <c r="AG315" s="100">
        <f t="shared" si="211"/>
        <v>0</v>
      </c>
      <c r="AH315" s="100">
        <f t="shared" si="212"/>
        <v>0</v>
      </c>
      <c r="AI315" s="101">
        <f t="shared" si="219"/>
        <v>0</v>
      </c>
      <c r="AJ315" s="98">
        <f t="shared" si="219"/>
        <v>0</v>
      </c>
      <c r="AK315" s="98">
        <f t="shared" si="219"/>
        <v>0</v>
      </c>
      <c r="AL315" s="100">
        <f t="shared" si="213"/>
        <v>0</v>
      </c>
      <c r="AM315" s="100">
        <f t="shared" si="214"/>
        <v>0</v>
      </c>
      <c r="AN315" s="102">
        <f t="shared" si="228"/>
        <v>0</v>
      </c>
      <c r="AO315" s="148"/>
    </row>
    <row r="316" spans="1:42" ht="13.9" hidden="1" customHeight="1" outlineLevel="1" x14ac:dyDescent="0.2">
      <c r="A316" s="90">
        <v>6205</v>
      </c>
      <c r="B316" s="91" t="str">
        <f t="shared" si="221"/>
        <v>enter at top</v>
      </c>
      <c r="C316" s="91" t="str">
        <f t="shared" si="222"/>
        <v>23520</v>
      </c>
      <c r="D316" s="91" t="str">
        <f t="shared" si="223"/>
        <v>NG</v>
      </c>
      <c r="E316" s="91" t="str">
        <f t="shared" si="224"/>
        <v>L000</v>
      </c>
      <c r="F316" s="92"/>
      <c r="G316" s="92"/>
      <c r="H316" s="92"/>
      <c r="I316" s="92"/>
      <c r="J316" s="93"/>
      <c r="K316" s="80"/>
      <c r="L316" s="140"/>
      <c r="M316" s="96"/>
      <c r="N316" s="97"/>
      <c r="O316" s="98"/>
      <c r="P316" s="109"/>
      <c r="Q316" s="141"/>
      <c r="R316" s="99">
        <f t="shared" si="225"/>
        <v>0</v>
      </c>
      <c r="S316" s="100">
        <f t="shared" si="226"/>
        <v>0</v>
      </c>
      <c r="T316" s="101">
        <f t="shared" si="220"/>
        <v>0</v>
      </c>
      <c r="U316" s="98">
        <f t="shared" si="220"/>
        <v>0</v>
      </c>
      <c r="V316" s="98">
        <f t="shared" si="220"/>
        <v>0</v>
      </c>
      <c r="W316" s="100">
        <f t="shared" si="207"/>
        <v>0</v>
      </c>
      <c r="X316" s="100">
        <f t="shared" si="208"/>
        <v>0</v>
      </c>
      <c r="Y316" s="101">
        <f t="shared" si="217"/>
        <v>0</v>
      </c>
      <c r="Z316" s="98">
        <f t="shared" si="217"/>
        <v>0</v>
      </c>
      <c r="AA316" s="98">
        <f t="shared" si="217"/>
        <v>0</v>
      </c>
      <c r="AB316" s="100">
        <f t="shared" si="209"/>
        <v>0</v>
      </c>
      <c r="AC316" s="100">
        <f t="shared" si="210"/>
        <v>0</v>
      </c>
      <c r="AD316" s="101">
        <f t="shared" si="218"/>
        <v>0</v>
      </c>
      <c r="AE316" s="98">
        <f t="shared" si="218"/>
        <v>0</v>
      </c>
      <c r="AF316" s="98">
        <f t="shared" si="218"/>
        <v>0</v>
      </c>
      <c r="AG316" s="100">
        <f t="shared" si="211"/>
        <v>0</v>
      </c>
      <c r="AH316" s="100">
        <f t="shared" si="212"/>
        <v>0</v>
      </c>
      <c r="AI316" s="101">
        <f t="shared" si="219"/>
        <v>0</v>
      </c>
      <c r="AJ316" s="98">
        <f t="shared" si="219"/>
        <v>0</v>
      </c>
      <c r="AK316" s="98">
        <f t="shared" si="219"/>
        <v>0</v>
      </c>
      <c r="AL316" s="100">
        <f t="shared" si="213"/>
        <v>0</v>
      </c>
      <c r="AM316" s="100">
        <f t="shared" si="214"/>
        <v>0</v>
      </c>
      <c r="AN316" s="102">
        <f t="shared" si="228"/>
        <v>0</v>
      </c>
      <c r="AO316" s="103"/>
    </row>
    <row r="317" spans="1:42" ht="13.9" hidden="1" customHeight="1" outlineLevel="1" x14ac:dyDescent="0.2">
      <c r="A317" s="90">
        <v>6217</v>
      </c>
      <c r="B317" s="91" t="str">
        <f t="shared" si="221"/>
        <v>enter at top</v>
      </c>
      <c r="C317" s="91" t="str">
        <f t="shared" si="222"/>
        <v>23520</v>
      </c>
      <c r="D317" s="91" t="str">
        <f t="shared" si="223"/>
        <v>NG</v>
      </c>
      <c r="E317" s="91" t="str">
        <f t="shared" si="224"/>
        <v>L000</v>
      </c>
      <c r="F317" s="92"/>
      <c r="G317" s="92"/>
      <c r="H317" s="92"/>
      <c r="I317" s="92"/>
      <c r="J317" s="93"/>
      <c r="K317" s="80"/>
      <c r="L317" s="140"/>
      <c r="M317" s="96"/>
      <c r="N317" s="97"/>
      <c r="O317" s="98"/>
      <c r="P317" s="109"/>
      <c r="Q317" s="141"/>
      <c r="R317" s="99">
        <f t="shared" si="225"/>
        <v>0</v>
      </c>
      <c r="S317" s="100">
        <f t="shared" si="226"/>
        <v>0</v>
      </c>
      <c r="T317" s="101">
        <f t="shared" si="220"/>
        <v>0</v>
      </c>
      <c r="U317" s="98">
        <f t="shared" si="220"/>
        <v>0</v>
      </c>
      <c r="V317" s="98">
        <f t="shared" si="220"/>
        <v>0</v>
      </c>
      <c r="W317" s="100">
        <f t="shared" si="207"/>
        <v>0</v>
      </c>
      <c r="X317" s="100">
        <f t="shared" si="208"/>
        <v>0</v>
      </c>
      <c r="Y317" s="101">
        <f t="shared" si="217"/>
        <v>0</v>
      </c>
      <c r="Z317" s="98">
        <f t="shared" si="217"/>
        <v>0</v>
      </c>
      <c r="AA317" s="98">
        <f t="shared" si="217"/>
        <v>0</v>
      </c>
      <c r="AB317" s="100">
        <f t="shared" si="209"/>
        <v>0</v>
      </c>
      <c r="AC317" s="100">
        <f t="shared" si="210"/>
        <v>0</v>
      </c>
      <c r="AD317" s="101">
        <f t="shared" si="218"/>
        <v>0</v>
      </c>
      <c r="AE317" s="98">
        <f t="shared" si="218"/>
        <v>0</v>
      </c>
      <c r="AF317" s="98">
        <f t="shared" si="218"/>
        <v>0</v>
      </c>
      <c r="AG317" s="100">
        <f t="shared" si="211"/>
        <v>0</v>
      </c>
      <c r="AH317" s="100">
        <f t="shared" si="212"/>
        <v>0</v>
      </c>
      <c r="AI317" s="101">
        <f t="shared" si="219"/>
        <v>0</v>
      </c>
      <c r="AJ317" s="98">
        <f t="shared" si="219"/>
        <v>0</v>
      </c>
      <c r="AK317" s="98">
        <f t="shared" si="219"/>
        <v>0</v>
      </c>
      <c r="AL317" s="100">
        <f t="shared" si="213"/>
        <v>0</v>
      </c>
      <c r="AM317" s="100">
        <f t="shared" si="214"/>
        <v>0</v>
      </c>
      <c r="AN317" s="102">
        <f t="shared" si="228"/>
        <v>0</v>
      </c>
      <c r="AO317" s="103"/>
    </row>
    <row r="318" spans="1:42" ht="13.9" hidden="1" customHeight="1" outlineLevel="1" x14ac:dyDescent="0.2">
      <c r="A318" s="90" t="s">
        <v>142</v>
      </c>
      <c r="B318" s="91" t="str">
        <f t="shared" si="221"/>
        <v>enter at top</v>
      </c>
      <c r="C318" s="91" t="str">
        <f t="shared" si="222"/>
        <v>23520</v>
      </c>
      <c r="D318" s="91" t="str">
        <f t="shared" si="223"/>
        <v>NG</v>
      </c>
      <c r="E318" s="91" t="str">
        <f t="shared" si="224"/>
        <v>L000</v>
      </c>
      <c r="F318" s="92"/>
      <c r="G318" s="92"/>
      <c r="H318" s="92"/>
      <c r="I318" s="92"/>
      <c r="J318" s="93"/>
      <c r="K318" s="80"/>
      <c r="L318" s="140"/>
      <c r="M318" s="96"/>
      <c r="N318" s="97"/>
      <c r="O318" s="98"/>
      <c r="P318" s="109"/>
      <c r="Q318" s="141"/>
      <c r="R318" s="99">
        <f t="shared" si="225"/>
        <v>0</v>
      </c>
      <c r="S318" s="100">
        <f t="shared" si="226"/>
        <v>0</v>
      </c>
      <c r="T318" s="101">
        <f t="shared" si="220"/>
        <v>0</v>
      </c>
      <c r="U318" s="98">
        <f t="shared" si="220"/>
        <v>0</v>
      </c>
      <c r="V318" s="98">
        <f t="shared" si="220"/>
        <v>0</v>
      </c>
      <c r="W318" s="100">
        <f t="shared" si="207"/>
        <v>0</v>
      </c>
      <c r="X318" s="100">
        <f t="shared" si="208"/>
        <v>0</v>
      </c>
      <c r="Y318" s="101">
        <f t="shared" si="217"/>
        <v>0</v>
      </c>
      <c r="Z318" s="98">
        <f t="shared" si="217"/>
        <v>0</v>
      </c>
      <c r="AA318" s="98">
        <f t="shared" si="217"/>
        <v>0</v>
      </c>
      <c r="AB318" s="100">
        <f t="shared" si="209"/>
        <v>0</v>
      </c>
      <c r="AC318" s="100">
        <f t="shared" si="210"/>
        <v>0</v>
      </c>
      <c r="AD318" s="101">
        <f t="shared" si="218"/>
        <v>0</v>
      </c>
      <c r="AE318" s="98">
        <f t="shared" si="218"/>
        <v>0</v>
      </c>
      <c r="AF318" s="98">
        <f t="shared" si="218"/>
        <v>0</v>
      </c>
      <c r="AG318" s="100">
        <f t="shared" si="211"/>
        <v>0</v>
      </c>
      <c r="AH318" s="100">
        <f t="shared" si="212"/>
        <v>0</v>
      </c>
      <c r="AI318" s="101">
        <f t="shared" si="219"/>
        <v>0</v>
      </c>
      <c r="AJ318" s="98">
        <f t="shared" si="219"/>
        <v>0</v>
      </c>
      <c r="AK318" s="98">
        <f t="shared" si="219"/>
        <v>0</v>
      </c>
      <c r="AL318" s="100">
        <f t="shared" si="213"/>
        <v>0</v>
      </c>
      <c r="AM318" s="100">
        <f t="shared" si="214"/>
        <v>0</v>
      </c>
      <c r="AN318" s="102">
        <f t="shared" si="228"/>
        <v>0</v>
      </c>
      <c r="AO318" s="103"/>
    </row>
    <row r="319" spans="1:42" ht="13.9" hidden="1" customHeight="1" outlineLevel="1" x14ac:dyDescent="0.2">
      <c r="A319" s="90">
        <v>6350</v>
      </c>
      <c r="B319" s="91" t="str">
        <f t="shared" si="221"/>
        <v>enter at top</v>
      </c>
      <c r="C319" s="91" t="str">
        <f t="shared" si="222"/>
        <v>23520</v>
      </c>
      <c r="D319" s="91" t="str">
        <f t="shared" si="223"/>
        <v>NG</v>
      </c>
      <c r="E319" s="91" t="str">
        <f t="shared" si="224"/>
        <v>L000</v>
      </c>
      <c r="F319" s="92"/>
      <c r="G319" s="92"/>
      <c r="H319" s="92"/>
      <c r="I319" s="92"/>
      <c r="J319" s="93"/>
      <c r="K319" s="80"/>
      <c r="L319" s="140"/>
      <c r="M319" s="96"/>
      <c r="N319" s="97"/>
      <c r="O319" s="98"/>
      <c r="P319" s="109"/>
      <c r="Q319" s="141"/>
      <c r="R319" s="99">
        <f t="shared" si="225"/>
        <v>0</v>
      </c>
      <c r="S319" s="100">
        <f t="shared" si="226"/>
        <v>0</v>
      </c>
      <c r="T319" s="101">
        <f t="shared" si="220"/>
        <v>0</v>
      </c>
      <c r="U319" s="98">
        <f t="shared" si="220"/>
        <v>0</v>
      </c>
      <c r="V319" s="98">
        <f t="shared" si="220"/>
        <v>0</v>
      </c>
      <c r="W319" s="100">
        <f t="shared" si="207"/>
        <v>0</v>
      </c>
      <c r="X319" s="100">
        <f t="shared" si="208"/>
        <v>0</v>
      </c>
      <c r="Y319" s="101">
        <f t="shared" si="217"/>
        <v>0</v>
      </c>
      <c r="Z319" s="98">
        <f t="shared" si="217"/>
        <v>0</v>
      </c>
      <c r="AA319" s="98">
        <f t="shared" si="217"/>
        <v>0</v>
      </c>
      <c r="AB319" s="100">
        <f t="shared" si="209"/>
        <v>0</v>
      </c>
      <c r="AC319" s="100">
        <f t="shared" si="210"/>
        <v>0</v>
      </c>
      <c r="AD319" s="101">
        <f t="shared" si="218"/>
        <v>0</v>
      </c>
      <c r="AE319" s="98">
        <f t="shared" si="218"/>
        <v>0</v>
      </c>
      <c r="AF319" s="98">
        <f t="shared" si="218"/>
        <v>0</v>
      </c>
      <c r="AG319" s="100">
        <f t="shared" si="211"/>
        <v>0</v>
      </c>
      <c r="AH319" s="100">
        <f t="shared" si="212"/>
        <v>0</v>
      </c>
      <c r="AI319" s="101">
        <f t="shared" si="219"/>
        <v>0</v>
      </c>
      <c r="AJ319" s="98">
        <f t="shared" si="219"/>
        <v>0</v>
      </c>
      <c r="AK319" s="98">
        <f t="shared" si="219"/>
        <v>0</v>
      </c>
      <c r="AL319" s="100">
        <f t="shared" si="213"/>
        <v>0</v>
      </c>
      <c r="AM319" s="100">
        <f t="shared" si="214"/>
        <v>0</v>
      </c>
      <c r="AN319" s="102">
        <f t="shared" si="228"/>
        <v>0</v>
      </c>
      <c r="AO319" s="103"/>
    </row>
    <row r="320" spans="1:42" ht="13.9" customHeight="1" outlineLevel="1" x14ac:dyDescent="0.2">
      <c r="A320" s="90">
        <v>6355</v>
      </c>
      <c r="B320" s="91" t="str">
        <f t="shared" si="221"/>
        <v>enter at top</v>
      </c>
      <c r="C320" s="91" t="str">
        <f t="shared" si="222"/>
        <v>23520</v>
      </c>
      <c r="D320" s="91" t="str">
        <f t="shared" si="223"/>
        <v>NG</v>
      </c>
      <c r="E320" s="91" t="str">
        <f t="shared" si="224"/>
        <v>L000</v>
      </c>
      <c r="F320" s="92"/>
      <c r="G320" s="92"/>
      <c r="H320" s="92"/>
      <c r="I320" s="92"/>
      <c r="J320" s="93"/>
      <c r="K320" s="80"/>
      <c r="L320" s="140"/>
      <c r="M320" s="96"/>
      <c r="N320" s="97">
        <v>1</v>
      </c>
      <c r="O320" s="98"/>
      <c r="P320" s="109"/>
      <c r="Q320" s="141"/>
      <c r="R320" s="99">
        <f t="shared" si="225"/>
        <v>0</v>
      </c>
      <c r="S320" s="100">
        <f t="shared" si="226"/>
        <v>0</v>
      </c>
      <c r="T320" s="101">
        <f t="shared" si="220"/>
        <v>1</v>
      </c>
      <c r="U320" s="98">
        <f t="shared" si="220"/>
        <v>0</v>
      </c>
      <c r="V320" s="98">
        <f t="shared" si="220"/>
        <v>0</v>
      </c>
      <c r="W320" s="100">
        <f t="shared" si="207"/>
        <v>0</v>
      </c>
      <c r="X320" s="100">
        <f t="shared" si="208"/>
        <v>0</v>
      </c>
      <c r="Y320" s="101">
        <f t="shared" si="217"/>
        <v>1</v>
      </c>
      <c r="Z320" s="98">
        <f t="shared" si="217"/>
        <v>0</v>
      </c>
      <c r="AA320" s="98">
        <f t="shared" si="217"/>
        <v>0</v>
      </c>
      <c r="AB320" s="100">
        <f t="shared" si="209"/>
        <v>0</v>
      </c>
      <c r="AC320" s="100">
        <f t="shared" si="210"/>
        <v>0</v>
      </c>
      <c r="AD320" s="101">
        <f t="shared" si="218"/>
        <v>1</v>
      </c>
      <c r="AE320" s="98">
        <f t="shared" si="218"/>
        <v>0</v>
      </c>
      <c r="AF320" s="98">
        <f t="shared" si="218"/>
        <v>0</v>
      </c>
      <c r="AG320" s="100">
        <f t="shared" si="211"/>
        <v>0</v>
      </c>
      <c r="AH320" s="100">
        <f t="shared" si="212"/>
        <v>0</v>
      </c>
      <c r="AI320" s="101">
        <f t="shared" si="219"/>
        <v>1</v>
      </c>
      <c r="AJ320" s="98">
        <f t="shared" si="219"/>
        <v>0</v>
      </c>
      <c r="AK320" s="98">
        <f t="shared" si="219"/>
        <v>0</v>
      </c>
      <c r="AL320" s="100">
        <f t="shared" si="213"/>
        <v>0</v>
      </c>
      <c r="AM320" s="100">
        <f t="shared" si="214"/>
        <v>0</v>
      </c>
      <c r="AN320" s="102">
        <f t="shared" si="228"/>
        <v>0</v>
      </c>
      <c r="AO320" s="103"/>
    </row>
    <row r="321" spans="1:41" ht="13.9" hidden="1" customHeight="1" outlineLevel="1" x14ac:dyDescent="0.2">
      <c r="A321" s="90">
        <v>6700</v>
      </c>
      <c r="B321" s="91" t="str">
        <f t="shared" si="221"/>
        <v>enter at top</v>
      </c>
      <c r="C321" s="91" t="str">
        <f t="shared" si="222"/>
        <v>23520</v>
      </c>
      <c r="D321" s="91" t="str">
        <f t="shared" si="223"/>
        <v>NG</v>
      </c>
      <c r="E321" s="91" t="str">
        <f t="shared" si="224"/>
        <v>L000</v>
      </c>
      <c r="F321" s="92"/>
      <c r="G321" s="92"/>
      <c r="H321" s="92"/>
      <c r="I321" s="92"/>
      <c r="J321" s="93"/>
      <c r="K321" s="80"/>
      <c r="L321" s="140"/>
      <c r="M321" s="96"/>
      <c r="N321" s="97"/>
      <c r="O321" s="98"/>
      <c r="P321" s="109"/>
      <c r="Q321" s="141"/>
      <c r="R321" s="99">
        <f t="shared" si="225"/>
        <v>0</v>
      </c>
      <c r="S321" s="100">
        <f t="shared" si="226"/>
        <v>0</v>
      </c>
      <c r="T321" s="101">
        <f t="shared" si="220"/>
        <v>0</v>
      </c>
      <c r="U321" s="98">
        <f t="shared" si="220"/>
        <v>0</v>
      </c>
      <c r="V321" s="98">
        <f t="shared" si="220"/>
        <v>0</v>
      </c>
      <c r="W321" s="100">
        <f t="shared" si="207"/>
        <v>0</v>
      </c>
      <c r="X321" s="100">
        <f t="shared" si="208"/>
        <v>0</v>
      </c>
      <c r="Y321" s="101">
        <f t="shared" si="217"/>
        <v>0</v>
      </c>
      <c r="Z321" s="98">
        <f t="shared" si="217"/>
        <v>0</v>
      </c>
      <c r="AA321" s="98">
        <f t="shared" si="217"/>
        <v>0</v>
      </c>
      <c r="AB321" s="100">
        <f t="shared" si="209"/>
        <v>0</v>
      </c>
      <c r="AC321" s="100">
        <f t="shared" si="210"/>
        <v>0</v>
      </c>
      <c r="AD321" s="101">
        <f t="shared" si="218"/>
        <v>0</v>
      </c>
      <c r="AE321" s="98">
        <f t="shared" si="218"/>
        <v>0</v>
      </c>
      <c r="AF321" s="98">
        <f t="shared" si="218"/>
        <v>0</v>
      </c>
      <c r="AG321" s="100">
        <f t="shared" si="211"/>
        <v>0</v>
      </c>
      <c r="AH321" s="100">
        <f t="shared" si="212"/>
        <v>0</v>
      </c>
      <c r="AI321" s="101">
        <f t="shared" si="219"/>
        <v>0</v>
      </c>
      <c r="AJ321" s="98">
        <f t="shared" si="219"/>
        <v>0</v>
      </c>
      <c r="AK321" s="98">
        <f t="shared" si="219"/>
        <v>0</v>
      </c>
      <c r="AL321" s="100">
        <f t="shared" si="213"/>
        <v>0</v>
      </c>
      <c r="AM321" s="100">
        <f t="shared" si="214"/>
        <v>0</v>
      </c>
      <c r="AN321" s="102">
        <f t="shared" si="228"/>
        <v>0</v>
      </c>
      <c r="AO321" s="103"/>
    </row>
    <row r="322" spans="1:41" ht="13.9" hidden="1" customHeight="1" outlineLevel="1" x14ac:dyDescent="0.2">
      <c r="A322" s="90">
        <v>6710</v>
      </c>
      <c r="B322" s="91" t="str">
        <f t="shared" si="221"/>
        <v>enter at top</v>
      </c>
      <c r="C322" s="91" t="str">
        <f t="shared" si="222"/>
        <v>23520</v>
      </c>
      <c r="D322" s="91" t="str">
        <f t="shared" si="223"/>
        <v>NG</v>
      </c>
      <c r="E322" s="91" t="str">
        <f t="shared" si="224"/>
        <v>L000</v>
      </c>
      <c r="F322" s="92"/>
      <c r="G322" s="92"/>
      <c r="H322" s="92"/>
      <c r="I322" s="92"/>
      <c r="J322" s="93"/>
      <c r="K322" s="80"/>
      <c r="L322" s="140"/>
      <c r="M322" s="96"/>
      <c r="N322" s="97"/>
      <c r="O322" s="98"/>
      <c r="P322" s="109"/>
      <c r="Q322" s="141"/>
      <c r="R322" s="99">
        <f t="shared" si="225"/>
        <v>0</v>
      </c>
      <c r="S322" s="100">
        <f t="shared" si="226"/>
        <v>0</v>
      </c>
      <c r="T322" s="101">
        <f t="shared" si="220"/>
        <v>0</v>
      </c>
      <c r="U322" s="98">
        <f t="shared" si="220"/>
        <v>0</v>
      </c>
      <c r="V322" s="98">
        <f t="shared" si="220"/>
        <v>0</v>
      </c>
      <c r="W322" s="100">
        <f t="shared" si="207"/>
        <v>0</v>
      </c>
      <c r="X322" s="100">
        <f t="shared" si="208"/>
        <v>0</v>
      </c>
      <c r="Y322" s="101">
        <f t="shared" si="217"/>
        <v>0</v>
      </c>
      <c r="Z322" s="98">
        <f t="shared" si="217"/>
        <v>0</v>
      </c>
      <c r="AA322" s="98">
        <f t="shared" si="217"/>
        <v>0</v>
      </c>
      <c r="AB322" s="100">
        <f t="shared" si="209"/>
        <v>0</v>
      </c>
      <c r="AC322" s="100">
        <f t="shared" si="210"/>
        <v>0</v>
      </c>
      <c r="AD322" s="101">
        <f t="shared" si="218"/>
        <v>0</v>
      </c>
      <c r="AE322" s="98">
        <f t="shared" si="218"/>
        <v>0</v>
      </c>
      <c r="AF322" s="98">
        <f t="shared" si="218"/>
        <v>0</v>
      </c>
      <c r="AG322" s="100">
        <f t="shared" si="211"/>
        <v>0</v>
      </c>
      <c r="AH322" s="100">
        <f t="shared" si="212"/>
        <v>0</v>
      </c>
      <c r="AI322" s="101">
        <f t="shared" si="219"/>
        <v>0</v>
      </c>
      <c r="AJ322" s="98">
        <f t="shared" si="219"/>
        <v>0</v>
      </c>
      <c r="AK322" s="98">
        <f t="shared" si="219"/>
        <v>0</v>
      </c>
      <c r="AL322" s="100">
        <f t="shared" si="213"/>
        <v>0</v>
      </c>
      <c r="AM322" s="100">
        <f t="shared" si="214"/>
        <v>0</v>
      </c>
      <c r="AN322" s="102">
        <f t="shared" si="228"/>
        <v>0</v>
      </c>
      <c r="AO322" s="103"/>
    </row>
    <row r="323" spans="1:41" ht="13.9" customHeight="1" outlineLevel="1" x14ac:dyDescent="0.2">
      <c r="A323" s="90">
        <v>6800</v>
      </c>
      <c r="B323" s="91" t="str">
        <f t="shared" si="221"/>
        <v>enter at top</v>
      </c>
      <c r="C323" s="91" t="str">
        <f t="shared" si="222"/>
        <v>23520</v>
      </c>
      <c r="D323" s="91" t="str">
        <f t="shared" si="223"/>
        <v>NG</v>
      </c>
      <c r="E323" s="91" t="str">
        <f t="shared" si="224"/>
        <v>L000</v>
      </c>
      <c r="F323" s="92"/>
      <c r="G323" s="92"/>
      <c r="H323" s="92"/>
      <c r="I323" s="92"/>
      <c r="J323" s="93"/>
      <c r="K323" s="80"/>
      <c r="L323" s="140"/>
      <c r="M323" s="96"/>
      <c r="N323" s="97">
        <v>1</v>
      </c>
      <c r="O323" s="98"/>
      <c r="P323" s="109"/>
      <c r="Q323" s="141"/>
      <c r="R323" s="99">
        <f t="shared" si="225"/>
        <v>0</v>
      </c>
      <c r="S323" s="100">
        <f t="shared" si="226"/>
        <v>0</v>
      </c>
      <c r="T323" s="101">
        <f t="shared" si="220"/>
        <v>1</v>
      </c>
      <c r="U323" s="98">
        <f t="shared" si="220"/>
        <v>0</v>
      </c>
      <c r="V323" s="98">
        <f t="shared" si="220"/>
        <v>0</v>
      </c>
      <c r="W323" s="100">
        <f t="shared" si="207"/>
        <v>0</v>
      </c>
      <c r="X323" s="100">
        <f t="shared" si="208"/>
        <v>0</v>
      </c>
      <c r="Y323" s="101">
        <f t="shared" si="217"/>
        <v>1</v>
      </c>
      <c r="Z323" s="98">
        <f t="shared" si="217"/>
        <v>0</v>
      </c>
      <c r="AA323" s="98">
        <f t="shared" si="217"/>
        <v>0</v>
      </c>
      <c r="AB323" s="100">
        <f t="shared" si="209"/>
        <v>0</v>
      </c>
      <c r="AC323" s="100">
        <f t="shared" si="210"/>
        <v>0</v>
      </c>
      <c r="AD323" s="101">
        <f t="shared" si="218"/>
        <v>1</v>
      </c>
      <c r="AE323" s="98">
        <f t="shared" si="218"/>
        <v>0</v>
      </c>
      <c r="AF323" s="98">
        <f t="shared" si="218"/>
        <v>0</v>
      </c>
      <c r="AG323" s="100">
        <f t="shared" si="211"/>
        <v>0</v>
      </c>
      <c r="AH323" s="100">
        <f t="shared" si="212"/>
        <v>0</v>
      </c>
      <c r="AI323" s="101">
        <f t="shared" si="219"/>
        <v>1</v>
      </c>
      <c r="AJ323" s="98">
        <f t="shared" si="219"/>
        <v>0</v>
      </c>
      <c r="AK323" s="98">
        <f t="shared" si="219"/>
        <v>0</v>
      </c>
      <c r="AL323" s="100">
        <f t="shared" si="213"/>
        <v>0</v>
      </c>
      <c r="AM323" s="100">
        <f t="shared" si="214"/>
        <v>0</v>
      </c>
      <c r="AN323" s="102">
        <f t="shared" si="228"/>
        <v>0</v>
      </c>
      <c r="AO323" s="103"/>
    </row>
    <row r="324" spans="1:41" ht="13.9" customHeight="1" outlineLevel="1" x14ac:dyDescent="0.2">
      <c r="A324" s="90">
        <v>6801</v>
      </c>
      <c r="B324" s="91" t="str">
        <f t="shared" si="221"/>
        <v>enter at top</v>
      </c>
      <c r="C324" s="91" t="str">
        <f t="shared" si="222"/>
        <v>23520</v>
      </c>
      <c r="D324" s="91" t="str">
        <f t="shared" si="223"/>
        <v>NG</v>
      </c>
      <c r="E324" s="91" t="str">
        <f t="shared" si="224"/>
        <v>L000</v>
      </c>
      <c r="F324" s="92"/>
      <c r="G324" s="92"/>
      <c r="H324" s="92"/>
      <c r="I324" s="92"/>
      <c r="J324" s="93"/>
      <c r="K324" s="80"/>
      <c r="L324" s="140"/>
      <c r="M324" s="96"/>
      <c r="N324" s="97">
        <v>1</v>
      </c>
      <c r="O324" s="98"/>
      <c r="P324" s="109"/>
      <c r="Q324" s="275"/>
      <c r="R324" s="99">
        <f t="shared" si="225"/>
        <v>0</v>
      </c>
      <c r="S324" s="100">
        <f t="shared" si="226"/>
        <v>0</v>
      </c>
      <c r="T324" s="101">
        <f t="shared" si="220"/>
        <v>1</v>
      </c>
      <c r="U324" s="98">
        <f t="shared" si="220"/>
        <v>0</v>
      </c>
      <c r="V324" s="98">
        <f t="shared" si="220"/>
        <v>0</v>
      </c>
      <c r="W324" s="100">
        <f t="shared" si="207"/>
        <v>0</v>
      </c>
      <c r="X324" s="100">
        <f t="shared" si="208"/>
        <v>0</v>
      </c>
      <c r="Y324" s="101">
        <f t="shared" si="217"/>
        <v>1</v>
      </c>
      <c r="Z324" s="98">
        <f t="shared" si="217"/>
        <v>0</v>
      </c>
      <c r="AA324" s="98">
        <f t="shared" si="217"/>
        <v>0</v>
      </c>
      <c r="AB324" s="100">
        <f t="shared" si="209"/>
        <v>0</v>
      </c>
      <c r="AC324" s="100">
        <f t="shared" si="210"/>
        <v>0</v>
      </c>
      <c r="AD324" s="101">
        <f t="shared" si="218"/>
        <v>1</v>
      </c>
      <c r="AE324" s="98">
        <f t="shared" si="218"/>
        <v>0</v>
      </c>
      <c r="AF324" s="98">
        <f t="shared" si="218"/>
        <v>0</v>
      </c>
      <c r="AG324" s="100">
        <f t="shared" si="211"/>
        <v>0</v>
      </c>
      <c r="AH324" s="100">
        <f t="shared" si="212"/>
        <v>0</v>
      </c>
      <c r="AI324" s="101">
        <f t="shared" si="219"/>
        <v>1</v>
      </c>
      <c r="AJ324" s="98">
        <f t="shared" si="219"/>
        <v>0</v>
      </c>
      <c r="AK324" s="98">
        <f t="shared" si="219"/>
        <v>0</v>
      </c>
      <c r="AL324" s="100">
        <f t="shared" si="213"/>
        <v>0</v>
      </c>
      <c r="AM324" s="100">
        <f t="shared" si="214"/>
        <v>0</v>
      </c>
      <c r="AN324" s="102">
        <f t="shared" si="228"/>
        <v>0</v>
      </c>
      <c r="AO324" s="103"/>
    </row>
    <row r="325" spans="1:41" ht="13.9" customHeight="1" outlineLevel="1" x14ac:dyDescent="0.2">
      <c r="A325" s="90">
        <v>6802</v>
      </c>
      <c r="B325" s="91" t="str">
        <f t="shared" si="221"/>
        <v>enter at top</v>
      </c>
      <c r="C325" s="91" t="str">
        <f t="shared" si="222"/>
        <v>23520</v>
      </c>
      <c r="D325" s="91" t="str">
        <f t="shared" si="223"/>
        <v>NG</v>
      </c>
      <c r="E325" s="91" t="str">
        <f t="shared" si="224"/>
        <v>L000</v>
      </c>
      <c r="F325" s="92"/>
      <c r="G325" s="92"/>
      <c r="H325" s="92"/>
      <c r="I325" s="92"/>
      <c r="J325" s="93"/>
      <c r="K325" s="80"/>
      <c r="L325" s="140"/>
      <c r="M325" s="96"/>
      <c r="N325" s="97">
        <v>1</v>
      </c>
      <c r="O325" s="98"/>
      <c r="P325" s="109"/>
      <c r="Q325" s="141"/>
      <c r="R325" s="99">
        <f t="shared" si="225"/>
        <v>0</v>
      </c>
      <c r="S325" s="100">
        <f t="shared" si="226"/>
        <v>0</v>
      </c>
      <c r="T325" s="101">
        <f t="shared" si="220"/>
        <v>1</v>
      </c>
      <c r="U325" s="98">
        <f t="shared" si="220"/>
        <v>0</v>
      </c>
      <c r="V325" s="98">
        <f t="shared" si="220"/>
        <v>0</v>
      </c>
      <c r="W325" s="100">
        <f t="shared" si="207"/>
        <v>0</v>
      </c>
      <c r="X325" s="100">
        <f t="shared" si="208"/>
        <v>0</v>
      </c>
      <c r="Y325" s="101">
        <f t="shared" si="217"/>
        <v>1</v>
      </c>
      <c r="Z325" s="98">
        <f t="shared" si="217"/>
        <v>0</v>
      </c>
      <c r="AA325" s="98">
        <f t="shared" si="217"/>
        <v>0</v>
      </c>
      <c r="AB325" s="100">
        <f t="shared" si="209"/>
        <v>0</v>
      </c>
      <c r="AC325" s="100">
        <f t="shared" si="210"/>
        <v>0</v>
      </c>
      <c r="AD325" s="101">
        <f t="shared" si="218"/>
        <v>1</v>
      </c>
      <c r="AE325" s="98">
        <f t="shared" si="218"/>
        <v>0</v>
      </c>
      <c r="AF325" s="98">
        <f t="shared" si="218"/>
        <v>0</v>
      </c>
      <c r="AG325" s="100">
        <f t="shared" si="211"/>
        <v>0</v>
      </c>
      <c r="AH325" s="100">
        <f t="shared" si="212"/>
        <v>0</v>
      </c>
      <c r="AI325" s="101">
        <f t="shared" si="219"/>
        <v>1</v>
      </c>
      <c r="AJ325" s="98">
        <f t="shared" si="219"/>
        <v>0</v>
      </c>
      <c r="AK325" s="98">
        <f t="shared" si="219"/>
        <v>0</v>
      </c>
      <c r="AL325" s="100">
        <f t="shared" si="213"/>
        <v>0</v>
      </c>
      <c r="AM325" s="100">
        <f t="shared" si="214"/>
        <v>0</v>
      </c>
      <c r="AN325" s="102">
        <f t="shared" si="228"/>
        <v>0</v>
      </c>
      <c r="AO325" s="103"/>
    </row>
    <row r="326" spans="1:41" ht="13.9" hidden="1" customHeight="1" outlineLevel="1" x14ac:dyDescent="0.2">
      <c r="A326" s="90" t="s">
        <v>151</v>
      </c>
      <c r="B326" s="91" t="str">
        <f t="shared" si="221"/>
        <v>enter at top</v>
      </c>
      <c r="C326" s="91" t="str">
        <f t="shared" si="222"/>
        <v>23520</v>
      </c>
      <c r="D326" s="91" t="str">
        <f t="shared" si="223"/>
        <v>NG</v>
      </c>
      <c r="E326" s="91" t="str">
        <f t="shared" si="224"/>
        <v>L000</v>
      </c>
      <c r="F326" s="92"/>
      <c r="G326" s="92"/>
      <c r="H326" s="92"/>
      <c r="I326" s="92"/>
      <c r="J326" s="93"/>
      <c r="K326" s="80"/>
      <c r="L326" s="140"/>
      <c r="M326" s="96"/>
      <c r="N326" s="97"/>
      <c r="O326" s="98"/>
      <c r="P326" s="109"/>
      <c r="Q326" s="141"/>
      <c r="R326" s="99">
        <f t="shared" si="225"/>
        <v>0</v>
      </c>
      <c r="S326" s="100">
        <f t="shared" si="226"/>
        <v>0</v>
      </c>
      <c r="T326" s="101">
        <f t="shared" si="220"/>
        <v>0</v>
      </c>
      <c r="U326" s="98">
        <f t="shared" si="220"/>
        <v>0</v>
      </c>
      <c r="V326" s="98">
        <f t="shared" si="220"/>
        <v>0</v>
      </c>
      <c r="W326" s="100">
        <f t="shared" si="207"/>
        <v>0</v>
      </c>
      <c r="X326" s="100">
        <f t="shared" si="208"/>
        <v>0</v>
      </c>
      <c r="Y326" s="101">
        <f t="shared" si="217"/>
        <v>0</v>
      </c>
      <c r="Z326" s="98">
        <f t="shared" si="217"/>
        <v>0</v>
      </c>
      <c r="AA326" s="98">
        <f t="shared" si="217"/>
        <v>0</v>
      </c>
      <c r="AB326" s="100">
        <f t="shared" si="209"/>
        <v>0</v>
      </c>
      <c r="AC326" s="100">
        <f t="shared" si="210"/>
        <v>0</v>
      </c>
      <c r="AD326" s="101">
        <f t="shared" si="218"/>
        <v>0</v>
      </c>
      <c r="AE326" s="98">
        <f t="shared" si="218"/>
        <v>0</v>
      </c>
      <c r="AF326" s="98">
        <f t="shared" si="218"/>
        <v>0</v>
      </c>
      <c r="AG326" s="100">
        <f t="shared" si="211"/>
        <v>0</v>
      </c>
      <c r="AH326" s="100">
        <f t="shared" si="212"/>
        <v>0</v>
      </c>
      <c r="AI326" s="101">
        <f t="shared" si="219"/>
        <v>0</v>
      </c>
      <c r="AJ326" s="98">
        <f t="shared" si="219"/>
        <v>0</v>
      </c>
      <c r="AK326" s="98">
        <f t="shared" si="219"/>
        <v>0</v>
      </c>
      <c r="AL326" s="100">
        <f t="shared" si="213"/>
        <v>0</v>
      </c>
      <c r="AM326" s="100">
        <f t="shared" si="214"/>
        <v>0</v>
      </c>
      <c r="AN326" s="102">
        <f t="shared" si="228"/>
        <v>0</v>
      </c>
      <c r="AO326" s="103"/>
    </row>
    <row r="327" spans="1:41" ht="13.9" hidden="1" customHeight="1" outlineLevel="1" x14ac:dyDescent="0.2">
      <c r="A327" s="90" t="s">
        <v>152</v>
      </c>
      <c r="B327" s="91" t="str">
        <f t="shared" si="221"/>
        <v>enter at top</v>
      </c>
      <c r="C327" s="91" t="str">
        <f t="shared" si="222"/>
        <v>23520</v>
      </c>
      <c r="D327" s="91" t="str">
        <f t="shared" si="223"/>
        <v>NG</v>
      </c>
      <c r="E327" s="91" t="str">
        <f t="shared" si="224"/>
        <v>L000</v>
      </c>
      <c r="F327" s="92"/>
      <c r="G327" s="92"/>
      <c r="H327" s="92"/>
      <c r="I327" s="92"/>
      <c r="J327" s="93"/>
      <c r="K327" s="80"/>
      <c r="L327" s="140"/>
      <c r="M327" s="96"/>
      <c r="N327" s="97"/>
      <c r="O327" s="98"/>
      <c r="P327" s="109"/>
      <c r="Q327" s="141"/>
      <c r="R327" s="99">
        <f t="shared" si="225"/>
        <v>0</v>
      </c>
      <c r="S327" s="100">
        <f t="shared" si="226"/>
        <v>0</v>
      </c>
      <c r="T327" s="101">
        <f t="shared" si="220"/>
        <v>0</v>
      </c>
      <c r="U327" s="98">
        <f t="shared" si="220"/>
        <v>0</v>
      </c>
      <c r="V327" s="98">
        <f t="shared" si="220"/>
        <v>0</v>
      </c>
      <c r="W327" s="100">
        <f t="shared" si="207"/>
        <v>0</v>
      </c>
      <c r="X327" s="100">
        <f t="shared" si="208"/>
        <v>0</v>
      </c>
      <c r="Y327" s="101">
        <f t="shared" si="217"/>
        <v>0</v>
      </c>
      <c r="Z327" s="98">
        <f t="shared" si="217"/>
        <v>0</v>
      </c>
      <c r="AA327" s="98">
        <f t="shared" si="217"/>
        <v>0</v>
      </c>
      <c r="AB327" s="100">
        <f t="shared" si="209"/>
        <v>0</v>
      </c>
      <c r="AC327" s="100">
        <f t="shared" si="210"/>
        <v>0</v>
      </c>
      <c r="AD327" s="101">
        <f t="shared" si="218"/>
        <v>0</v>
      </c>
      <c r="AE327" s="98">
        <f t="shared" si="218"/>
        <v>0</v>
      </c>
      <c r="AF327" s="98">
        <f t="shared" si="218"/>
        <v>0</v>
      </c>
      <c r="AG327" s="100">
        <f t="shared" si="211"/>
        <v>0</v>
      </c>
      <c r="AH327" s="100">
        <f t="shared" si="212"/>
        <v>0</v>
      </c>
      <c r="AI327" s="101">
        <f t="shared" si="219"/>
        <v>0</v>
      </c>
      <c r="AJ327" s="98">
        <f t="shared" si="219"/>
        <v>0</v>
      </c>
      <c r="AK327" s="98">
        <f t="shared" si="219"/>
        <v>0</v>
      </c>
      <c r="AL327" s="100">
        <f t="shared" si="213"/>
        <v>0</v>
      </c>
      <c r="AM327" s="100">
        <f t="shared" si="214"/>
        <v>0</v>
      </c>
      <c r="AN327" s="102">
        <f>S327+X327+AC327+AH327+AM327</f>
        <v>0</v>
      </c>
      <c r="AO327" s="103"/>
    </row>
    <row r="328" spans="1:41" ht="13.9" hidden="1" customHeight="1" outlineLevel="1" x14ac:dyDescent="0.2">
      <c r="A328" s="90" t="s">
        <v>153</v>
      </c>
      <c r="B328" s="91" t="str">
        <f t="shared" si="221"/>
        <v>enter at top</v>
      </c>
      <c r="C328" s="91" t="str">
        <f t="shared" si="222"/>
        <v>23520</v>
      </c>
      <c r="D328" s="91" t="str">
        <f t="shared" si="223"/>
        <v>NG</v>
      </c>
      <c r="E328" s="91" t="str">
        <f t="shared" si="224"/>
        <v>L000</v>
      </c>
      <c r="F328" s="92"/>
      <c r="G328" s="92"/>
      <c r="H328" s="92"/>
      <c r="I328" s="92"/>
      <c r="J328" s="93"/>
      <c r="K328" s="80"/>
      <c r="L328" s="140"/>
      <c r="M328" s="96"/>
      <c r="N328" s="97"/>
      <c r="O328" s="98"/>
      <c r="P328" s="109"/>
      <c r="Q328" s="141"/>
      <c r="R328" s="99">
        <f t="shared" si="225"/>
        <v>0</v>
      </c>
      <c r="S328" s="100">
        <f t="shared" si="226"/>
        <v>0</v>
      </c>
      <c r="T328" s="101">
        <f t="shared" si="220"/>
        <v>0</v>
      </c>
      <c r="U328" s="98">
        <f t="shared" si="220"/>
        <v>0</v>
      </c>
      <c r="V328" s="98">
        <f t="shared" si="220"/>
        <v>0</v>
      </c>
      <c r="W328" s="100">
        <f t="shared" si="207"/>
        <v>0</v>
      </c>
      <c r="X328" s="100">
        <f t="shared" si="208"/>
        <v>0</v>
      </c>
      <c r="Y328" s="101">
        <f t="shared" si="217"/>
        <v>0</v>
      </c>
      <c r="Z328" s="98">
        <f t="shared" si="217"/>
        <v>0</v>
      </c>
      <c r="AA328" s="98">
        <f t="shared" si="217"/>
        <v>0</v>
      </c>
      <c r="AB328" s="100">
        <f t="shared" si="209"/>
        <v>0</v>
      </c>
      <c r="AC328" s="100">
        <f t="shared" si="210"/>
        <v>0</v>
      </c>
      <c r="AD328" s="101">
        <f t="shared" si="218"/>
        <v>0</v>
      </c>
      <c r="AE328" s="98">
        <f t="shared" si="218"/>
        <v>0</v>
      </c>
      <c r="AF328" s="98">
        <f t="shared" si="218"/>
        <v>0</v>
      </c>
      <c r="AG328" s="100">
        <f t="shared" si="211"/>
        <v>0</v>
      </c>
      <c r="AH328" s="100">
        <f t="shared" si="212"/>
        <v>0</v>
      </c>
      <c r="AI328" s="101">
        <f t="shared" si="219"/>
        <v>0</v>
      </c>
      <c r="AJ328" s="98">
        <f t="shared" si="219"/>
        <v>0</v>
      </c>
      <c r="AK328" s="98">
        <f t="shared" si="219"/>
        <v>0</v>
      </c>
      <c r="AL328" s="100">
        <f t="shared" si="213"/>
        <v>0</v>
      </c>
      <c r="AM328" s="100">
        <f t="shared" si="214"/>
        <v>0</v>
      </c>
      <c r="AN328" s="102">
        <f>S328+X328+AC328+AH328+AM328</f>
        <v>0</v>
      </c>
      <c r="AO328" s="103"/>
    </row>
    <row r="329" spans="1:41" ht="13.9" hidden="1" customHeight="1" outlineLevel="1" x14ac:dyDescent="0.2">
      <c r="A329" s="90">
        <v>6808</v>
      </c>
      <c r="B329" s="91" t="str">
        <f t="shared" si="221"/>
        <v>enter at top</v>
      </c>
      <c r="C329" s="91" t="str">
        <f t="shared" si="222"/>
        <v>23520</v>
      </c>
      <c r="D329" s="91" t="str">
        <f t="shared" si="223"/>
        <v>NG</v>
      </c>
      <c r="E329" s="91" t="str">
        <f t="shared" si="224"/>
        <v>L000</v>
      </c>
      <c r="F329" s="92"/>
      <c r="G329" s="92"/>
      <c r="H329" s="92"/>
      <c r="I329" s="92"/>
      <c r="J329" s="93"/>
      <c r="K329" s="80"/>
      <c r="L329" s="140"/>
      <c r="M329" s="96"/>
      <c r="N329" s="97"/>
      <c r="O329" s="98"/>
      <c r="P329" s="109"/>
      <c r="Q329" s="141"/>
      <c r="R329" s="99">
        <f t="shared" si="225"/>
        <v>0</v>
      </c>
      <c r="S329" s="100">
        <f t="shared" si="226"/>
        <v>0</v>
      </c>
      <c r="T329" s="101">
        <f t="shared" si="220"/>
        <v>0</v>
      </c>
      <c r="U329" s="98">
        <f t="shared" si="220"/>
        <v>0</v>
      </c>
      <c r="V329" s="98">
        <f t="shared" si="220"/>
        <v>0</v>
      </c>
      <c r="W329" s="100">
        <f t="shared" si="207"/>
        <v>0</v>
      </c>
      <c r="X329" s="100">
        <f t="shared" si="208"/>
        <v>0</v>
      </c>
      <c r="Y329" s="101">
        <f t="shared" si="217"/>
        <v>0</v>
      </c>
      <c r="Z329" s="98">
        <f t="shared" si="217"/>
        <v>0</v>
      </c>
      <c r="AA329" s="98">
        <f t="shared" si="217"/>
        <v>0</v>
      </c>
      <c r="AB329" s="100">
        <f t="shared" si="209"/>
        <v>0</v>
      </c>
      <c r="AC329" s="100">
        <f t="shared" si="210"/>
        <v>0</v>
      </c>
      <c r="AD329" s="101">
        <f t="shared" si="218"/>
        <v>0</v>
      </c>
      <c r="AE329" s="98">
        <f t="shared" si="218"/>
        <v>0</v>
      </c>
      <c r="AF329" s="98">
        <f t="shared" si="218"/>
        <v>0</v>
      </c>
      <c r="AG329" s="100">
        <f t="shared" si="211"/>
        <v>0</v>
      </c>
      <c r="AH329" s="100">
        <f t="shared" si="212"/>
        <v>0</v>
      </c>
      <c r="AI329" s="101">
        <f t="shared" si="219"/>
        <v>0</v>
      </c>
      <c r="AJ329" s="98">
        <f t="shared" si="219"/>
        <v>0</v>
      </c>
      <c r="AK329" s="98">
        <f t="shared" si="219"/>
        <v>0</v>
      </c>
      <c r="AL329" s="100">
        <f t="shared" si="213"/>
        <v>0</v>
      </c>
      <c r="AM329" s="100">
        <f t="shared" si="214"/>
        <v>0</v>
      </c>
      <c r="AN329" s="102">
        <f t="shared" ref="AN329:AN341" si="229">S329+X329+AC329+AH329+AM329</f>
        <v>0</v>
      </c>
      <c r="AO329" s="103"/>
    </row>
    <row r="330" spans="1:41" ht="13.9" customHeight="1" outlineLevel="1" x14ac:dyDescent="0.2">
      <c r="A330" s="90">
        <v>6810</v>
      </c>
      <c r="B330" s="91" t="str">
        <f t="shared" si="221"/>
        <v>enter at top</v>
      </c>
      <c r="C330" s="91" t="str">
        <f t="shared" si="222"/>
        <v>23520</v>
      </c>
      <c r="D330" s="91" t="str">
        <f t="shared" si="223"/>
        <v>NG</v>
      </c>
      <c r="E330" s="91" t="str">
        <f t="shared" si="224"/>
        <v>L000</v>
      </c>
      <c r="F330" s="92"/>
      <c r="G330" s="92"/>
      <c r="H330" s="92"/>
      <c r="I330" s="92"/>
      <c r="J330" s="93"/>
      <c r="K330" s="80"/>
      <c r="L330" s="140"/>
      <c r="M330" s="96"/>
      <c r="N330" s="97">
        <v>1</v>
      </c>
      <c r="O330" s="98"/>
      <c r="P330" s="109"/>
      <c r="Q330" s="141"/>
      <c r="R330" s="99">
        <f t="shared" si="225"/>
        <v>0</v>
      </c>
      <c r="S330" s="100">
        <f t="shared" si="226"/>
        <v>0</v>
      </c>
      <c r="T330" s="101">
        <f t="shared" si="220"/>
        <v>1</v>
      </c>
      <c r="U330" s="98">
        <f t="shared" si="220"/>
        <v>0</v>
      </c>
      <c r="V330" s="98">
        <f t="shared" si="220"/>
        <v>0</v>
      </c>
      <c r="W330" s="100">
        <f t="shared" si="207"/>
        <v>0</v>
      </c>
      <c r="X330" s="100">
        <f t="shared" si="208"/>
        <v>0</v>
      </c>
      <c r="Y330" s="101">
        <f t="shared" si="217"/>
        <v>1</v>
      </c>
      <c r="Z330" s="98">
        <f t="shared" si="217"/>
        <v>0</v>
      </c>
      <c r="AA330" s="98">
        <f t="shared" si="217"/>
        <v>0</v>
      </c>
      <c r="AB330" s="100">
        <f t="shared" si="209"/>
        <v>0</v>
      </c>
      <c r="AC330" s="100">
        <f t="shared" si="210"/>
        <v>0</v>
      </c>
      <c r="AD330" s="101">
        <f t="shared" si="218"/>
        <v>1</v>
      </c>
      <c r="AE330" s="98">
        <f t="shared" si="218"/>
        <v>0</v>
      </c>
      <c r="AF330" s="98">
        <f t="shared" si="218"/>
        <v>0</v>
      </c>
      <c r="AG330" s="100">
        <f t="shared" si="211"/>
        <v>0</v>
      </c>
      <c r="AH330" s="100">
        <f t="shared" si="212"/>
        <v>0</v>
      </c>
      <c r="AI330" s="101">
        <f t="shared" si="219"/>
        <v>1</v>
      </c>
      <c r="AJ330" s="98">
        <f t="shared" si="219"/>
        <v>0</v>
      </c>
      <c r="AK330" s="98">
        <f t="shared" si="219"/>
        <v>0</v>
      </c>
      <c r="AL330" s="100">
        <f t="shared" si="213"/>
        <v>0</v>
      </c>
      <c r="AM330" s="100">
        <f t="shared" si="214"/>
        <v>0</v>
      </c>
      <c r="AN330" s="102">
        <f t="shared" si="229"/>
        <v>0</v>
      </c>
      <c r="AO330" s="103"/>
    </row>
    <row r="331" spans="1:41" ht="13.9" hidden="1" customHeight="1" outlineLevel="1" x14ac:dyDescent="0.2">
      <c r="A331" s="90">
        <v>6815</v>
      </c>
      <c r="B331" s="91" t="str">
        <f t="shared" si="221"/>
        <v>enter at top</v>
      </c>
      <c r="C331" s="91" t="str">
        <f t="shared" si="222"/>
        <v>23520</v>
      </c>
      <c r="D331" s="91" t="str">
        <f t="shared" si="223"/>
        <v>NG</v>
      </c>
      <c r="E331" s="91" t="str">
        <f t="shared" si="224"/>
        <v>L000</v>
      </c>
      <c r="F331" s="92"/>
      <c r="G331" s="92"/>
      <c r="H331" s="92"/>
      <c r="I331" s="92"/>
      <c r="J331" s="93"/>
      <c r="K331" s="80"/>
      <c r="L331" s="140"/>
      <c r="M331" s="96"/>
      <c r="N331" s="97"/>
      <c r="O331" s="98"/>
      <c r="P331" s="109"/>
      <c r="Q331" s="141"/>
      <c r="R331" s="99">
        <f t="shared" si="225"/>
        <v>0</v>
      </c>
      <c r="S331" s="100">
        <f t="shared" si="226"/>
        <v>0</v>
      </c>
      <c r="T331" s="101">
        <f t="shared" si="220"/>
        <v>0</v>
      </c>
      <c r="U331" s="98">
        <f t="shared" si="220"/>
        <v>0</v>
      </c>
      <c r="V331" s="98">
        <f t="shared" si="220"/>
        <v>0</v>
      </c>
      <c r="W331" s="100">
        <f t="shared" si="207"/>
        <v>0</v>
      </c>
      <c r="X331" s="100">
        <f t="shared" si="208"/>
        <v>0</v>
      </c>
      <c r="Y331" s="101">
        <f t="shared" si="217"/>
        <v>0</v>
      </c>
      <c r="Z331" s="98">
        <f t="shared" si="217"/>
        <v>0</v>
      </c>
      <c r="AA331" s="98">
        <f t="shared" si="217"/>
        <v>0</v>
      </c>
      <c r="AB331" s="100">
        <f t="shared" si="209"/>
        <v>0</v>
      </c>
      <c r="AC331" s="100">
        <f t="shared" si="210"/>
        <v>0</v>
      </c>
      <c r="AD331" s="101">
        <f t="shared" si="218"/>
        <v>0</v>
      </c>
      <c r="AE331" s="98">
        <f t="shared" si="218"/>
        <v>0</v>
      </c>
      <c r="AF331" s="98">
        <f t="shared" si="218"/>
        <v>0</v>
      </c>
      <c r="AG331" s="100">
        <f t="shared" si="211"/>
        <v>0</v>
      </c>
      <c r="AH331" s="100">
        <f t="shared" si="212"/>
        <v>0</v>
      </c>
      <c r="AI331" s="101">
        <f t="shared" si="219"/>
        <v>0</v>
      </c>
      <c r="AJ331" s="98">
        <f t="shared" si="219"/>
        <v>0</v>
      </c>
      <c r="AK331" s="98">
        <f t="shared" si="219"/>
        <v>0</v>
      </c>
      <c r="AL331" s="100">
        <f t="shared" si="213"/>
        <v>0</v>
      </c>
      <c r="AM331" s="100">
        <f t="shared" si="214"/>
        <v>0</v>
      </c>
      <c r="AN331" s="102">
        <f t="shared" si="229"/>
        <v>0</v>
      </c>
      <c r="AO331" s="103"/>
    </row>
    <row r="332" spans="1:41" ht="13.9" hidden="1" customHeight="1" outlineLevel="1" x14ac:dyDescent="0.2">
      <c r="A332" s="90">
        <v>6820</v>
      </c>
      <c r="B332" s="91" t="str">
        <f t="shared" si="221"/>
        <v>enter at top</v>
      </c>
      <c r="C332" s="91" t="str">
        <f t="shared" si="222"/>
        <v>23520</v>
      </c>
      <c r="D332" s="91" t="str">
        <f t="shared" si="223"/>
        <v>NG</v>
      </c>
      <c r="E332" s="91" t="str">
        <f t="shared" si="224"/>
        <v>L000</v>
      </c>
      <c r="F332" s="92"/>
      <c r="G332" s="92"/>
      <c r="H332" s="92"/>
      <c r="I332" s="92"/>
      <c r="J332" s="93"/>
      <c r="K332" s="80"/>
      <c r="L332" s="140"/>
      <c r="M332" s="96"/>
      <c r="N332" s="97"/>
      <c r="O332" s="98"/>
      <c r="P332" s="109"/>
      <c r="Q332" s="141"/>
      <c r="R332" s="99">
        <f t="shared" si="225"/>
        <v>0</v>
      </c>
      <c r="S332" s="100">
        <f t="shared" si="226"/>
        <v>0</v>
      </c>
      <c r="T332" s="101">
        <f t="shared" si="220"/>
        <v>0</v>
      </c>
      <c r="U332" s="98">
        <f t="shared" si="220"/>
        <v>0</v>
      </c>
      <c r="V332" s="98">
        <f t="shared" si="220"/>
        <v>0</v>
      </c>
      <c r="W332" s="100">
        <f t="shared" si="207"/>
        <v>0</v>
      </c>
      <c r="X332" s="100">
        <f t="shared" si="208"/>
        <v>0</v>
      </c>
      <c r="Y332" s="101">
        <f t="shared" si="217"/>
        <v>0</v>
      </c>
      <c r="Z332" s="98">
        <f t="shared" si="217"/>
        <v>0</v>
      </c>
      <c r="AA332" s="98">
        <f t="shared" si="217"/>
        <v>0</v>
      </c>
      <c r="AB332" s="100">
        <f t="shared" si="209"/>
        <v>0</v>
      </c>
      <c r="AC332" s="100">
        <f t="shared" si="210"/>
        <v>0</v>
      </c>
      <c r="AD332" s="101">
        <f t="shared" si="218"/>
        <v>0</v>
      </c>
      <c r="AE332" s="98">
        <f t="shared" si="218"/>
        <v>0</v>
      </c>
      <c r="AF332" s="98">
        <f t="shared" si="218"/>
        <v>0</v>
      </c>
      <c r="AG332" s="100">
        <f t="shared" si="211"/>
        <v>0</v>
      </c>
      <c r="AH332" s="100">
        <f t="shared" si="212"/>
        <v>0</v>
      </c>
      <c r="AI332" s="101">
        <f t="shared" si="219"/>
        <v>0</v>
      </c>
      <c r="AJ332" s="98">
        <f t="shared" si="219"/>
        <v>0</v>
      </c>
      <c r="AK332" s="98">
        <f t="shared" si="219"/>
        <v>0</v>
      </c>
      <c r="AL332" s="100">
        <f t="shared" si="213"/>
        <v>0</v>
      </c>
      <c r="AM332" s="100">
        <f t="shared" si="214"/>
        <v>0</v>
      </c>
      <c r="AN332" s="102">
        <f t="shared" si="229"/>
        <v>0</v>
      </c>
      <c r="AO332" s="103"/>
    </row>
    <row r="333" spans="1:41" ht="13.9" customHeight="1" outlineLevel="1" x14ac:dyDescent="0.2">
      <c r="A333" s="90">
        <v>6821</v>
      </c>
      <c r="B333" s="91" t="str">
        <f t="shared" si="221"/>
        <v>enter at top</v>
      </c>
      <c r="C333" s="91" t="str">
        <f t="shared" si="222"/>
        <v>23520</v>
      </c>
      <c r="D333" s="91" t="str">
        <f t="shared" si="223"/>
        <v>NG</v>
      </c>
      <c r="E333" s="91" t="str">
        <f t="shared" si="224"/>
        <v>L000</v>
      </c>
      <c r="F333" s="92"/>
      <c r="G333" s="92"/>
      <c r="H333" s="92"/>
      <c r="I333" s="92"/>
      <c r="J333" s="93"/>
      <c r="K333" s="80"/>
      <c r="L333" s="140"/>
      <c r="M333" s="96"/>
      <c r="N333" s="97">
        <v>1</v>
      </c>
      <c r="O333" s="98"/>
      <c r="P333" s="109"/>
      <c r="Q333" s="141"/>
      <c r="R333" s="99">
        <f t="shared" si="225"/>
        <v>0</v>
      </c>
      <c r="S333" s="100">
        <f t="shared" si="226"/>
        <v>0</v>
      </c>
      <c r="T333" s="101">
        <f t="shared" si="220"/>
        <v>1</v>
      </c>
      <c r="U333" s="98">
        <f t="shared" si="220"/>
        <v>0</v>
      </c>
      <c r="V333" s="98">
        <f t="shared" si="220"/>
        <v>0</v>
      </c>
      <c r="W333" s="100">
        <f t="shared" si="207"/>
        <v>0</v>
      </c>
      <c r="X333" s="100">
        <f t="shared" si="208"/>
        <v>0</v>
      </c>
      <c r="Y333" s="101">
        <f t="shared" si="217"/>
        <v>1</v>
      </c>
      <c r="Z333" s="98">
        <f t="shared" si="217"/>
        <v>0</v>
      </c>
      <c r="AA333" s="98">
        <f t="shared" si="217"/>
        <v>0</v>
      </c>
      <c r="AB333" s="100">
        <f t="shared" si="209"/>
        <v>0</v>
      </c>
      <c r="AC333" s="100">
        <f t="shared" si="210"/>
        <v>0</v>
      </c>
      <c r="AD333" s="101">
        <f t="shared" si="218"/>
        <v>1</v>
      </c>
      <c r="AE333" s="98">
        <f t="shared" si="218"/>
        <v>0</v>
      </c>
      <c r="AF333" s="98">
        <f t="shared" si="218"/>
        <v>0</v>
      </c>
      <c r="AG333" s="100">
        <f t="shared" si="211"/>
        <v>0</v>
      </c>
      <c r="AH333" s="100">
        <f t="shared" si="212"/>
        <v>0</v>
      </c>
      <c r="AI333" s="101">
        <f t="shared" si="219"/>
        <v>1</v>
      </c>
      <c r="AJ333" s="98">
        <f t="shared" si="219"/>
        <v>0</v>
      </c>
      <c r="AK333" s="98">
        <f t="shared" si="219"/>
        <v>0</v>
      </c>
      <c r="AL333" s="100">
        <f t="shared" si="213"/>
        <v>0</v>
      </c>
      <c r="AM333" s="100">
        <f t="shared" si="214"/>
        <v>0</v>
      </c>
      <c r="AN333" s="102">
        <f t="shared" si="229"/>
        <v>0</v>
      </c>
      <c r="AO333" s="103"/>
    </row>
    <row r="334" spans="1:41" ht="13.9" hidden="1" customHeight="1" outlineLevel="1" x14ac:dyDescent="0.2">
      <c r="A334" s="90">
        <v>6822</v>
      </c>
      <c r="B334" s="91" t="str">
        <f t="shared" si="221"/>
        <v>enter at top</v>
      </c>
      <c r="C334" s="91" t="str">
        <f t="shared" si="222"/>
        <v>23520</v>
      </c>
      <c r="D334" s="91" t="str">
        <f t="shared" si="223"/>
        <v>NG</v>
      </c>
      <c r="E334" s="91" t="str">
        <f t="shared" si="224"/>
        <v>L000</v>
      </c>
      <c r="F334" s="92"/>
      <c r="G334" s="92"/>
      <c r="H334" s="92"/>
      <c r="I334" s="92"/>
      <c r="J334" s="93"/>
      <c r="K334" s="80"/>
      <c r="L334" s="140"/>
      <c r="M334" s="96"/>
      <c r="N334" s="97"/>
      <c r="O334" s="98"/>
      <c r="P334" s="109"/>
      <c r="Q334" s="141"/>
      <c r="R334" s="99">
        <f t="shared" si="225"/>
        <v>0</v>
      </c>
      <c r="S334" s="100">
        <f t="shared" si="226"/>
        <v>0</v>
      </c>
      <c r="T334" s="101">
        <f t="shared" si="220"/>
        <v>0</v>
      </c>
      <c r="U334" s="98">
        <f t="shared" si="220"/>
        <v>0</v>
      </c>
      <c r="V334" s="98">
        <f t="shared" si="220"/>
        <v>0</v>
      </c>
      <c r="W334" s="100">
        <f t="shared" si="207"/>
        <v>0</v>
      </c>
      <c r="X334" s="100">
        <f t="shared" si="208"/>
        <v>0</v>
      </c>
      <c r="Y334" s="101">
        <f t="shared" si="217"/>
        <v>0</v>
      </c>
      <c r="Z334" s="98">
        <f t="shared" si="217"/>
        <v>0</v>
      </c>
      <c r="AA334" s="98">
        <f t="shared" si="217"/>
        <v>0</v>
      </c>
      <c r="AB334" s="100">
        <f t="shared" si="209"/>
        <v>0</v>
      </c>
      <c r="AC334" s="100">
        <f t="shared" si="210"/>
        <v>0</v>
      </c>
      <c r="AD334" s="101">
        <f t="shared" si="218"/>
        <v>0</v>
      </c>
      <c r="AE334" s="98">
        <f t="shared" si="218"/>
        <v>0</v>
      </c>
      <c r="AF334" s="98">
        <f t="shared" si="218"/>
        <v>0</v>
      </c>
      <c r="AG334" s="100">
        <f t="shared" si="211"/>
        <v>0</v>
      </c>
      <c r="AH334" s="100">
        <f t="shared" si="212"/>
        <v>0</v>
      </c>
      <c r="AI334" s="101">
        <f t="shared" si="219"/>
        <v>0</v>
      </c>
      <c r="AJ334" s="98">
        <f t="shared" si="219"/>
        <v>0</v>
      </c>
      <c r="AK334" s="98">
        <f t="shared" si="219"/>
        <v>0</v>
      </c>
      <c r="AL334" s="100">
        <f t="shared" si="213"/>
        <v>0</v>
      </c>
      <c r="AM334" s="100">
        <f t="shared" si="214"/>
        <v>0</v>
      </c>
      <c r="AN334" s="102">
        <f t="shared" si="229"/>
        <v>0</v>
      </c>
      <c r="AO334" s="103"/>
    </row>
    <row r="335" spans="1:41" ht="13.9" customHeight="1" outlineLevel="1" x14ac:dyDescent="0.2">
      <c r="A335" s="90">
        <v>6823</v>
      </c>
      <c r="B335" s="91" t="str">
        <f t="shared" si="221"/>
        <v>enter at top</v>
      </c>
      <c r="C335" s="91" t="str">
        <f t="shared" si="222"/>
        <v>23520</v>
      </c>
      <c r="D335" s="91" t="str">
        <f t="shared" si="223"/>
        <v>NG</v>
      </c>
      <c r="E335" s="91" t="str">
        <f t="shared" si="224"/>
        <v>L000</v>
      </c>
      <c r="F335" s="92"/>
      <c r="G335" s="92"/>
      <c r="H335" s="92"/>
      <c r="I335" s="92"/>
      <c r="J335" s="93"/>
      <c r="K335" s="80"/>
      <c r="L335" s="140"/>
      <c r="M335" s="96"/>
      <c r="N335" s="97">
        <v>1</v>
      </c>
      <c r="O335" s="98"/>
      <c r="P335" s="109"/>
      <c r="Q335" s="141"/>
      <c r="R335" s="99">
        <f t="shared" si="225"/>
        <v>0</v>
      </c>
      <c r="S335" s="100">
        <f t="shared" si="226"/>
        <v>0</v>
      </c>
      <c r="T335" s="101">
        <f t="shared" si="220"/>
        <v>1</v>
      </c>
      <c r="U335" s="98">
        <f t="shared" si="220"/>
        <v>0</v>
      </c>
      <c r="V335" s="98">
        <f t="shared" si="220"/>
        <v>0</v>
      </c>
      <c r="W335" s="100">
        <f t="shared" si="207"/>
        <v>0</v>
      </c>
      <c r="X335" s="100">
        <f t="shared" si="208"/>
        <v>0</v>
      </c>
      <c r="Y335" s="101">
        <f t="shared" si="217"/>
        <v>1</v>
      </c>
      <c r="Z335" s="98">
        <f t="shared" si="217"/>
        <v>0</v>
      </c>
      <c r="AA335" s="98">
        <f t="shared" si="217"/>
        <v>0</v>
      </c>
      <c r="AB335" s="100">
        <f t="shared" si="209"/>
        <v>0</v>
      </c>
      <c r="AC335" s="100">
        <f t="shared" si="210"/>
        <v>0</v>
      </c>
      <c r="AD335" s="101">
        <f t="shared" si="218"/>
        <v>1</v>
      </c>
      <c r="AE335" s="98">
        <f t="shared" si="218"/>
        <v>0</v>
      </c>
      <c r="AF335" s="98">
        <f t="shared" si="218"/>
        <v>0</v>
      </c>
      <c r="AG335" s="100">
        <f t="shared" si="211"/>
        <v>0</v>
      </c>
      <c r="AH335" s="100">
        <f t="shared" si="212"/>
        <v>0</v>
      </c>
      <c r="AI335" s="101">
        <f t="shared" si="219"/>
        <v>1</v>
      </c>
      <c r="AJ335" s="98">
        <f t="shared" si="219"/>
        <v>0</v>
      </c>
      <c r="AK335" s="98">
        <f t="shared" si="219"/>
        <v>0</v>
      </c>
      <c r="AL335" s="100">
        <f t="shared" si="213"/>
        <v>0</v>
      </c>
      <c r="AM335" s="100">
        <f t="shared" si="214"/>
        <v>0</v>
      </c>
      <c r="AN335" s="102">
        <f t="shared" si="229"/>
        <v>0</v>
      </c>
      <c r="AO335" s="103"/>
    </row>
    <row r="336" spans="1:41" ht="13.9" hidden="1" customHeight="1" outlineLevel="1" x14ac:dyDescent="0.2">
      <c r="A336" s="90">
        <v>6830</v>
      </c>
      <c r="B336" s="91" t="str">
        <f t="shared" si="221"/>
        <v>enter at top</v>
      </c>
      <c r="C336" s="91" t="str">
        <f t="shared" si="222"/>
        <v>23520</v>
      </c>
      <c r="D336" s="91" t="str">
        <f t="shared" si="223"/>
        <v>NG</v>
      </c>
      <c r="E336" s="91" t="str">
        <f t="shared" si="224"/>
        <v>L000</v>
      </c>
      <c r="F336" s="92"/>
      <c r="G336" s="92"/>
      <c r="H336" s="92"/>
      <c r="I336" s="92"/>
      <c r="J336" s="93"/>
      <c r="K336" s="80" t="s">
        <v>144</v>
      </c>
      <c r="L336" s="140"/>
      <c r="M336" s="96"/>
      <c r="N336" s="97"/>
      <c r="O336" s="98"/>
      <c r="P336" s="109"/>
      <c r="Q336" s="109"/>
      <c r="R336" s="99"/>
      <c r="S336" s="100">
        <f t="shared" si="226"/>
        <v>0</v>
      </c>
      <c r="T336" s="101"/>
      <c r="U336" s="98"/>
      <c r="V336" s="109"/>
      <c r="W336" s="100">
        <f t="shared" si="207"/>
        <v>0</v>
      </c>
      <c r="X336" s="100">
        <f t="shared" si="208"/>
        <v>0</v>
      </c>
      <c r="Y336" s="101"/>
      <c r="Z336" s="98"/>
      <c r="AA336" s="109"/>
      <c r="AB336" s="100">
        <f t="shared" si="209"/>
        <v>0</v>
      </c>
      <c r="AC336" s="100">
        <f t="shared" si="210"/>
        <v>0</v>
      </c>
      <c r="AD336" s="101"/>
      <c r="AE336" s="98"/>
      <c r="AF336" s="109"/>
      <c r="AG336" s="100">
        <f t="shared" si="211"/>
        <v>0</v>
      </c>
      <c r="AH336" s="100">
        <f t="shared" si="212"/>
        <v>0</v>
      </c>
      <c r="AI336" s="101"/>
      <c r="AJ336" s="98"/>
      <c r="AK336" s="109"/>
      <c r="AL336" s="100">
        <f t="shared" si="213"/>
        <v>0</v>
      </c>
      <c r="AM336" s="100">
        <f t="shared" si="214"/>
        <v>0</v>
      </c>
      <c r="AN336" s="102">
        <f t="shared" si="229"/>
        <v>0</v>
      </c>
      <c r="AO336" s="103"/>
    </row>
    <row r="337" spans="1:41" ht="13.9" hidden="1" customHeight="1" outlineLevel="1" x14ac:dyDescent="0.2">
      <c r="A337" s="90">
        <v>6840</v>
      </c>
      <c r="B337" s="91" t="str">
        <f t="shared" si="221"/>
        <v>enter at top</v>
      </c>
      <c r="C337" s="91" t="str">
        <f t="shared" si="222"/>
        <v>23520</v>
      </c>
      <c r="D337" s="91" t="str">
        <f t="shared" si="223"/>
        <v>NG</v>
      </c>
      <c r="E337" s="91" t="str">
        <f t="shared" si="224"/>
        <v>L000</v>
      </c>
      <c r="F337" s="92"/>
      <c r="G337" s="92"/>
      <c r="H337" s="92"/>
      <c r="I337" s="92"/>
      <c r="J337" s="93"/>
      <c r="K337" s="80" t="s">
        <v>145</v>
      </c>
      <c r="L337" s="140"/>
      <c r="M337" s="96"/>
      <c r="N337" s="97"/>
      <c r="O337" s="98"/>
      <c r="P337" s="109"/>
      <c r="Q337" s="109"/>
      <c r="R337" s="99"/>
      <c r="S337" s="100">
        <f t="shared" si="226"/>
        <v>0</v>
      </c>
      <c r="T337" s="101"/>
      <c r="U337" s="98"/>
      <c r="V337" s="109"/>
      <c r="W337" s="100">
        <f t="shared" si="207"/>
        <v>0</v>
      </c>
      <c r="X337" s="100">
        <f t="shared" si="208"/>
        <v>0</v>
      </c>
      <c r="Y337" s="101"/>
      <c r="Z337" s="98"/>
      <c r="AA337" s="109"/>
      <c r="AB337" s="100">
        <f t="shared" si="209"/>
        <v>0</v>
      </c>
      <c r="AC337" s="100">
        <f t="shared" si="210"/>
        <v>0</v>
      </c>
      <c r="AD337" s="101"/>
      <c r="AE337" s="98"/>
      <c r="AF337" s="109"/>
      <c r="AG337" s="100">
        <f t="shared" si="211"/>
        <v>0</v>
      </c>
      <c r="AH337" s="100">
        <f t="shared" si="212"/>
        <v>0</v>
      </c>
      <c r="AI337" s="101"/>
      <c r="AJ337" s="98"/>
      <c r="AK337" s="109"/>
      <c r="AL337" s="100">
        <f t="shared" si="213"/>
        <v>0</v>
      </c>
      <c r="AM337" s="100">
        <f t="shared" si="214"/>
        <v>0</v>
      </c>
      <c r="AN337" s="102">
        <f t="shared" si="229"/>
        <v>0</v>
      </c>
      <c r="AO337" s="103"/>
    </row>
    <row r="338" spans="1:41" ht="13.9" hidden="1" customHeight="1" outlineLevel="1" x14ac:dyDescent="0.2">
      <c r="A338" s="90" t="s">
        <v>146</v>
      </c>
      <c r="B338" s="91" t="str">
        <f t="shared" si="221"/>
        <v>enter at top</v>
      </c>
      <c r="C338" s="91" t="str">
        <f t="shared" si="222"/>
        <v>23520</v>
      </c>
      <c r="D338" s="91" t="str">
        <f t="shared" si="223"/>
        <v>NG</v>
      </c>
      <c r="E338" s="91" t="str">
        <f t="shared" si="224"/>
        <v>L000</v>
      </c>
      <c r="F338" s="92"/>
      <c r="G338" s="92"/>
      <c r="H338" s="92"/>
      <c r="I338" s="92"/>
      <c r="J338" s="93"/>
      <c r="K338" s="80" t="s">
        <v>147</v>
      </c>
      <c r="L338" s="140"/>
      <c r="M338" s="96"/>
      <c r="N338" s="97"/>
      <c r="O338" s="98"/>
      <c r="P338" s="109"/>
      <c r="Q338" s="109"/>
      <c r="R338" s="99"/>
      <c r="S338" s="100">
        <f t="shared" si="226"/>
        <v>0</v>
      </c>
      <c r="T338" s="101"/>
      <c r="U338" s="98"/>
      <c r="V338" s="109"/>
      <c r="W338" s="100">
        <f t="shared" si="207"/>
        <v>0</v>
      </c>
      <c r="X338" s="100">
        <f t="shared" si="208"/>
        <v>0</v>
      </c>
      <c r="Y338" s="101"/>
      <c r="Z338" s="98"/>
      <c r="AA338" s="109"/>
      <c r="AB338" s="100">
        <f t="shared" si="209"/>
        <v>0</v>
      </c>
      <c r="AC338" s="100">
        <f t="shared" si="210"/>
        <v>0</v>
      </c>
      <c r="AD338" s="101"/>
      <c r="AE338" s="98"/>
      <c r="AF338" s="109"/>
      <c r="AG338" s="100">
        <f t="shared" si="211"/>
        <v>0</v>
      </c>
      <c r="AH338" s="100">
        <f t="shared" si="212"/>
        <v>0</v>
      </c>
      <c r="AI338" s="101"/>
      <c r="AJ338" s="98"/>
      <c r="AK338" s="109"/>
      <c r="AL338" s="100">
        <f t="shared" si="213"/>
        <v>0</v>
      </c>
      <c r="AM338" s="100">
        <f t="shared" si="214"/>
        <v>0</v>
      </c>
      <c r="AN338" s="102">
        <f t="shared" si="229"/>
        <v>0</v>
      </c>
      <c r="AO338" s="103"/>
    </row>
    <row r="339" spans="1:41" ht="13.9" hidden="1" customHeight="1" outlineLevel="1" x14ac:dyDescent="0.2">
      <c r="A339" s="90">
        <v>6900</v>
      </c>
      <c r="B339" s="91" t="str">
        <f t="shared" si="221"/>
        <v>enter at top</v>
      </c>
      <c r="C339" s="91" t="str">
        <f t="shared" si="222"/>
        <v>23520</v>
      </c>
      <c r="D339" s="91" t="str">
        <f t="shared" si="223"/>
        <v>NG</v>
      </c>
      <c r="E339" s="91" t="str">
        <f t="shared" si="224"/>
        <v>L000</v>
      </c>
      <c r="F339" s="92"/>
      <c r="G339" s="92"/>
      <c r="H339" s="92"/>
      <c r="I339" s="92"/>
      <c r="J339" s="93"/>
      <c r="K339" s="80" t="s">
        <v>148</v>
      </c>
      <c r="L339" s="140"/>
      <c r="M339" s="96"/>
      <c r="N339" s="97"/>
      <c r="O339" s="98"/>
      <c r="P339" s="109"/>
      <c r="Q339" s="109"/>
      <c r="R339" s="99"/>
      <c r="S339" s="100">
        <f t="shared" si="226"/>
        <v>0</v>
      </c>
      <c r="T339" s="101"/>
      <c r="U339" s="98"/>
      <c r="V339" s="109"/>
      <c r="W339" s="100">
        <f t="shared" si="207"/>
        <v>0</v>
      </c>
      <c r="X339" s="100">
        <f t="shared" si="208"/>
        <v>0</v>
      </c>
      <c r="Y339" s="101"/>
      <c r="Z339" s="98"/>
      <c r="AA339" s="109"/>
      <c r="AB339" s="100">
        <f t="shared" si="209"/>
        <v>0</v>
      </c>
      <c r="AC339" s="100">
        <f t="shared" si="210"/>
        <v>0</v>
      </c>
      <c r="AD339" s="101"/>
      <c r="AE339" s="98"/>
      <c r="AF339" s="109"/>
      <c r="AG339" s="100">
        <f t="shared" si="211"/>
        <v>0</v>
      </c>
      <c r="AH339" s="100">
        <f t="shared" si="212"/>
        <v>0</v>
      </c>
      <c r="AI339" s="101"/>
      <c r="AJ339" s="98"/>
      <c r="AK339" s="109"/>
      <c r="AL339" s="100">
        <f t="shared" si="213"/>
        <v>0</v>
      </c>
      <c r="AM339" s="100">
        <f t="shared" si="214"/>
        <v>0</v>
      </c>
      <c r="AN339" s="102">
        <f t="shared" si="229"/>
        <v>0</v>
      </c>
      <c r="AO339" s="103"/>
    </row>
    <row r="340" spans="1:41" ht="13.9" hidden="1" customHeight="1" outlineLevel="1" x14ac:dyDescent="0.2">
      <c r="A340" s="90">
        <v>6910</v>
      </c>
      <c r="B340" s="91" t="str">
        <f t="shared" si="221"/>
        <v>enter at top</v>
      </c>
      <c r="C340" s="91" t="str">
        <f t="shared" si="222"/>
        <v>23520</v>
      </c>
      <c r="D340" s="91" t="str">
        <f t="shared" si="223"/>
        <v>NG</v>
      </c>
      <c r="E340" s="91" t="str">
        <f t="shared" si="224"/>
        <v>L000</v>
      </c>
      <c r="F340" s="92"/>
      <c r="G340" s="92"/>
      <c r="H340" s="92"/>
      <c r="I340" s="92"/>
      <c r="J340" s="93"/>
      <c r="K340" s="80" t="s">
        <v>149</v>
      </c>
      <c r="L340" s="140"/>
      <c r="M340" s="96"/>
      <c r="N340" s="97"/>
      <c r="O340" s="98"/>
      <c r="P340" s="109"/>
      <c r="Q340" s="109"/>
      <c r="R340" s="99"/>
      <c r="S340" s="100">
        <f t="shared" si="226"/>
        <v>0</v>
      </c>
      <c r="T340" s="101"/>
      <c r="U340" s="98"/>
      <c r="V340" s="109"/>
      <c r="W340" s="100">
        <f t="shared" ref="W340:W341" si="230">ROUND(R340*(100%+$X$4),0)</f>
        <v>0</v>
      </c>
      <c r="X340" s="100">
        <f t="shared" ref="X340:X341" si="231">ROUND(T340*U340*V340*W340,0)</f>
        <v>0</v>
      </c>
      <c r="Y340" s="101"/>
      <c r="Z340" s="98"/>
      <c r="AA340" s="109"/>
      <c r="AB340" s="100">
        <f t="shared" ref="AB340:AB341" si="232">ROUND(W340*(100%+$X$4),0)</f>
        <v>0</v>
      </c>
      <c r="AC340" s="100">
        <f t="shared" ref="AC340:AC341" si="233">ROUND(Y340*Z340*AA340*AB340,0)</f>
        <v>0</v>
      </c>
      <c r="AD340" s="101"/>
      <c r="AE340" s="98"/>
      <c r="AF340" s="109"/>
      <c r="AG340" s="100">
        <f t="shared" ref="AG340:AG341" si="234">ROUND(AB340*(100%+$X$4),0)</f>
        <v>0</v>
      </c>
      <c r="AH340" s="100">
        <f t="shared" ref="AH340:AH341" si="235">ROUND(AD340*AE340*AF340*AG340,0)</f>
        <v>0</v>
      </c>
      <c r="AI340" s="101"/>
      <c r="AJ340" s="98"/>
      <c r="AK340" s="109"/>
      <c r="AL340" s="100">
        <f t="shared" ref="AL340:AL341" si="236">ROUND(AG340*(100%+$X$4),0)</f>
        <v>0</v>
      </c>
      <c r="AM340" s="100">
        <f t="shared" ref="AM340:AM341" si="237">ROUND(AI340*AJ340*AK340*AL340,0)</f>
        <v>0</v>
      </c>
      <c r="AN340" s="102">
        <f t="shared" si="229"/>
        <v>0</v>
      </c>
      <c r="AO340" s="148"/>
    </row>
    <row r="341" spans="1:41" ht="13.9" hidden="1" customHeight="1" outlineLevel="1" x14ac:dyDescent="0.2">
      <c r="A341" s="90">
        <v>6915</v>
      </c>
      <c r="B341" s="91" t="str">
        <f t="shared" si="221"/>
        <v>enter at top</v>
      </c>
      <c r="C341" s="91" t="str">
        <f t="shared" si="222"/>
        <v>23520</v>
      </c>
      <c r="D341" s="91" t="str">
        <f t="shared" si="223"/>
        <v>NG</v>
      </c>
      <c r="E341" s="91" t="str">
        <f t="shared" si="224"/>
        <v>L000</v>
      </c>
      <c r="F341" s="92"/>
      <c r="G341" s="92"/>
      <c r="H341" s="92"/>
      <c r="I341" s="92"/>
      <c r="J341" s="93"/>
      <c r="K341" s="80" t="s">
        <v>150</v>
      </c>
      <c r="L341" s="140"/>
      <c r="M341" s="96"/>
      <c r="N341" s="97"/>
      <c r="O341" s="98"/>
      <c r="P341" s="109"/>
      <c r="Q341" s="109"/>
      <c r="R341" s="99"/>
      <c r="S341" s="100">
        <f t="shared" si="226"/>
        <v>0</v>
      </c>
      <c r="T341" s="101"/>
      <c r="U341" s="98"/>
      <c r="V341" s="109"/>
      <c r="W341" s="100">
        <f t="shared" si="230"/>
        <v>0</v>
      </c>
      <c r="X341" s="100">
        <f t="shared" si="231"/>
        <v>0</v>
      </c>
      <c r="Y341" s="101"/>
      <c r="Z341" s="98"/>
      <c r="AA341" s="109"/>
      <c r="AB341" s="100">
        <f t="shared" si="232"/>
        <v>0</v>
      </c>
      <c r="AC341" s="100">
        <f t="shared" si="233"/>
        <v>0</v>
      </c>
      <c r="AD341" s="101"/>
      <c r="AE341" s="98"/>
      <c r="AF341" s="109"/>
      <c r="AG341" s="100">
        <f t="shared" si="234"/>
        <v>0</v>
      </c>
      <c r="AH341" s="100">
        <f t="shared" si="235"/>
        <v>0</v>
      </c>
      <c r="AI341" s="101"/>
      <c r="AJ341" s="98"/>
      <c r="AK341" s="109"/>
      <c r="AL341" s="100">
        <f t="shared" si="236"/>
        <v>0</v>
      </c>
      <c r="AM341" s="100">
        <f t="shared" si="237"/>
        <v>0</v>
      </c>
      <c r="AN341" s="102">
        <f t="shared" si="229"/>
        <v>0</v>
      </c>
      <c r="AO341" s="148"/>
    </row>
    <row r="342" spans="1:41" ht="13.9" hidden="1" customHeight="1" outlineLevel="1" x14ac:dyDescent="0.2">
      <c r="A342" s="276"/>
      <c r="B342" s="277"/>
      <c r="C342" s="277"/>
      <c r="D342" s="277"/>
      <c r="E342" s="277"/>
      <c r="F342" s="287"/>
      <c r="G342" s="287"/>
      <c r="H342" s="287"/>
      <c r="I342" s="287"/>
      <c r="J342" s="288"/>
      <c r="K342" s="289"/>
      <c r="L342" s="290"/>
      <c r="M342" s="281"/>
      <c r="N342" s="291"/>
      <c r="O342" s="292"/>
      <c r="P342" s="293"/>
      <c r="Q342" s="293"/>
      <c r="R342" s="294"/>
      <c r="S342" s="295"/>
      <c r="T342" s="296"/>
      <c r="U342" s="292"/>
      <c r="V342" s="293"/>
      <c r="W342" s="295"/>
      <c r="X342" s="295"/>
      <c r="Y342" s="296"/>
      <c r="Z342" s="292"/>
      <c r="AA342" s="293"/>
      <c r="AB342" s="295"/>
      <c r="AC342" s="295"/>
      <c r="AD342" s="296"/>
      <c r="AE342" s="292"/>
      <c r="AF342" s="293"/>
      <c r="AG342" s="295"/>
      <c r="AH342" s="295"/>
      <c r="AI342" s="296"/>
      <c r="AJ342" s="292"/>
      <c r="AK342" s="293"/>
      <c r="AL342" s="295"/>
      <c r="AM342" s="295"/>
      <c r="AN342" s="297"/>
      <c r="AO342" s="148"/>
    </row>
    <row r="343" spans="1:41" ht="13.9" customHeight="1" outlineLevel="1" x14ac:dyDescent="0.2">
      <c r="A343" s="152"/>
      <c r="B343" s="152"/>
      <c r="C343" s="152"/>
      <c r="D343" s="152"/>
      <c r="E343" s="152"/>
      <c r="F343" s="152"/>
      <c r="G343" s="152"/>
      <c r="H343" s="152"/>
      <c r="I343" s="152"/>
      <c r="J343" s="153"/>
      <c r="K343" s="154"/>
      <c r="L343" s="155"/>
      <c r="M343" s="156"/>
      <c r="N343" s="157"/>
      <c r="O343" s="158"/>
      <c r="P343" s="158"/>
      <c r="Q343" s="158"/>
      <c r="R343" s="159"/>
      <c r="S343" s="159"/>
      <c r="T343" s="161"/>
      <c r="U343" s="158"/>
      <c r="V343" s="158"/>
      <c r="W343" s="159"/>
      <c r="X343" s="159"/>
      <c r="Y343" s="161"/>
      <c r="Z343" s="158"/>
      <c r="AA343" s="158"/>
      <c r="AB343" s="159"/>
      <c r="AC343" s="159"/>
      <c r="AD343" s="161"/>
      <c r="AE343" s="158"/>
      <c r="AF343" s="158"/>
      <c r="AG343" s="159"/>
      <c r="AH343" s="159"/>
      <c r="AI343" s="161"/>
      <c r="AJ343" s="158"/>
      <c r="AK343" s="158"/>
      <c r="AL343" s="159"/>
      <c r="AM343" s="159"/>
      <c r="AN343" s="204"/>
      <c r="AO343" s="298"/>
    </row>
    <row r="344" spans="1:41" s="125" customFormat="1" ht="13.9" customHeight="1" thickBot="1" x14ac:dyDescent="0.25">
      <c r="A344" s="163"/>
      <c r="B344" s="163"/>
      <c r="C344" s="163"/>
      <c r="D344" s="163"/>
      <c r="E344" s="163"/>
      <c r="F344" s="163"/>
      <c r="G344" s="163"/>
      <c r="H344" s="163"/>
      <c r="I344" s="163"/>
      <c r="J344" s="164" t="s">
        <v>154</v>
      </c>
      <c r="K344" s="165"/>
      <c r="L344" s="166"/>
      <c r="M344" s="167"/>
      <c r="N344" s="168"/>
      <c r="O344" s="169"/>
      <c r="P344" s="170"/>
      <c r="Q344" s="170"/>
      <c r="R344" s="171"/>
      <c r="S344" s="172">
        <f>SUM(S240:S343)</f>
        <v>8</v>
      </c>
      <c r="T344" s="173"/>
      <c r="U344" s="169"/>
      <c r="V344" s="170"/>
      <c r="W344" s="171"/>
      <c r="X344" s="172">
        <f>SUM(X240:X343)</f>
        <v>9</v>
      </c>
      <c r="Y344" s="173"/>
      <c r="Z344" s="169"/>
      <c r="AA344" s="170"/>
      <c r="AB344" s="171"/>
      <c r="AC344" s="172">
        <f>SUM(AC240:AC343)</f>
        <v>9</v>
      </c>
      <c r="AD344" s="173"/>
      <c r="AE344" s="169"/>
      <c r="AF344" s="170"/>
      <c r="AG344" s="171"/>
      <c r="AH344" s="172">
        <f>SUM(AH240:AH343)</f>
        <v>9</v>
      </c>
      <c r="AI344" s="173"/>
      <c r="AJ344" s="169"/>
      <c r="AK344" s="170"/>
      <c r="AL344" s="171"/>
      <c r="AM344" s="172">
        <f>SUM(AM240:AM343)</f>
        <v>9</v>
      </c>
      <c r="AN344" s="174">
        <f>SUM(AN240:AN343)</f>
        <v>44</v>
      </c>
      <c r="AO344" s="124" t="str">
        <f>IF(SUM(S344,X344,AC344,AH344,AM344)=AN344,"Ties", "Doesn't Foot")</f>
        <v>Ties</v>
      </c>
    </row>
    <row r="345" spans="1:41" s="183" customFormat="1" ht="13.9" customHeight="1" x14ac:dyDescent="0.2">
      <c r="A345" s="299"/>
      <c r="B345" s="299"/>
      <c r="C345" s="299"/>
      <c r="D345" s="299"/>
      <c r="E345" s="299"/>
      <c r="F345" s="299"/>
      <c r="G345" s="299"/>
      <c r="H345" s="299"/>
      <c r="I345" s="299"/>
      <c r="J345" s="300"/>
      <c r="K345" s="301"/>
      <c r="L345" s="302"/>
      <c r="M345" s="302"/>
      <c r="N345" s="303"/>
      <c r="O345" s="304"/>
      <c r="P345" s="302"/>
      <c r="Q345" s="302"/>
      <c r="R345" s="305"/>
      <c r="S345" s="306" t="str">
        <f>IF(SUM(S240:S344)/2=S344," ", "Doesn't Foot")</f>
        <v xml:space="preserve"> </v>
      </c>
      <c r="T345" s="303"/>
      <c r="U345" s="304"/>
      <c r="V345" s="302"/>
      <c r="W345" s="305"/>
      <c r="X345" s="306" t="str">
        <f>IF(SUM(X240:X344)/2=X344," ", "Doesn't Foot")</f>
        <v xml:space="preserve"> </v>
      </c>
      <c r="Y345" s="303"/>
      <c r="Z345" s="304"/>
      <c r="AA345" s="302"/>
      <c r="AB345" s="305"/>
      <c r="AC345" s="306" t="str">
        <f>IF(SUM(AC240:AC344)/2=AC344," ", "Doesn't Foot")</f>
        <v xml:space="preserve"> </v>
      </c>
      <c r="AD345" s="303"/>
      <c r="AE345" s="304"/>
      <c r="AF345" s="302"/>
      <c r="AG345" s="305"/>
      <c r="AH345" s="306" t="str">
        <f>IF(SUM(AH240:AH344)/2=AH344," ", "Doesn't Foot")</f>
        <v xml:space="preserve"> </v>
      </c>
      <c r="AI345" s="303"/>
      <c r="AJ345" s="304"/>
      <c r="AK345" s="302"/>
      <c r="AL345" s="305"/>
      <c r="AM345" s="306" t="str">
        <f>IF(SUM(AM240:AM344)/2=AM344," ", "Doesn't Foot")</f>
        <v xml:space="preserve"> </v>
      </c>
      <c r="AN345" s="306" t="str">
        <f>IF(SUM(AN240:AN344)/2=AN344," ", "Doesn't Foot")</f>
        <v xml:space="preserve"> </v>
      </c>
      <c r="AO345" s="124"/>
    </row>
    <row r="346" spans="1:41" s="183" customFormat="1" ht="13.9" customHeight="1" x14ac:dyDescent="0.2">
      <c r="A346" s="307"/>
      <c r="B346" s="307"/>
      <c r="C346" s="307"/>
      <c r="D346" s="307"/>
      <c r="E346" s="307"/>
      <c r="F346" s="307"/>
      <c r="G346" s="307"/>
      <c r="H346" s="307"/>
      <c r="I346" s="307"/>
      <c r="J346" s="308"/>
      <c r="K346" s="34"/>
      <c r="N346" s="309"/>
      <c r="O346" s="310"/>
      <c r="R346" s="311"/>
      <c r="S346" s="312" t="s">
        <v>155</v>
      </c>
      <c r="T346" s="309"/>
      <c r="U346" s="310"/>
      <c r="W346" s="311"/>
      <c r="X346" s="312" t="s">
        <v>155</v>
      </c>
      <c r="Y346" s="309"/>
      <c r="Z346" s="310"/>
      <c r="AB346" s="311"/>
      <c r="AC346" s="312" t="s">
        <v>155</v>
      </c>
      <c r="AD346" s="309"/>
      <c r="AE346" s="310"/>
      <c r="AG346" s="311"/>
      <c r="AH346" s="312" t="s">
        <v>155</v>
      </c>
      <c r="AI346" s="309"/>
      <c r="AJ346" s="310"/>
      <c r="AL346" s="311"/>
      <c r="AM346" s="312" t="s">
        <v>155</v>
      </c>
      <c r="AN346" s="312" t="s">
        <v>155</v>
      </c>
      <c r="AO346" s="124"/>
    </row>
    <row r="347" spans="1:41" s="125" customFormat="1" ht="13.9" customHeight="1" thickBot="1" x14ac:dyDescent="0.25">
      <c r="A347" s="163"/>
      <c r="B347" s="163"/>
      <c r="C347" s="163"/>
      <c r="D347" s="163"/>
      <c r="E347" s="163"/>
      <c r="F347" s="163"/>
      <c r="G347" s="163"/>
      <c r="H347" s="163"/>
      <c r="I347" s="163"/>
      <c r="J347" s="164" t="s">
        <v>156</v>
      </c>
      <c r="K347" s="165"/>
      <c r="L347" s="166"/>
      <c r="M347" s="167"/>
      <c r="N347" s="168"/>
      <c r="O347" s="169"/>
      <c r="P347" s="170"/>
      <c r="Q347" s="170"/>
      <c r="R347" s="171"/>
      <c r="S347" s="172">
        <f>S96+S116+S122+S145+S160+S226+S238+S344</f>
        <v>176</v>
      </c>
      <c r="T347" s="173"/>
      <c r="U347" s="169"/>
      <c r="V347" s="170"/>
      <c r="W347" s="171"/>
      <c r="X347" s="172">
        <f>X96+X116+X122+X145+X160+X226+X238+X344</f>
        <v>219</v>
      </c>
      <c r="Y347" s="173"/>
      <c r="Z347" s="169"/>
      <c r="AA347" s="170"/>
      <c r="AB347" s="171"/>
      <c r="AC347" s="172">
        <f>AC96+AC116+AC122+AC145+AC160+AC226+AC238+AC344</f>
        <v>219</v>
      </c>
      <c r="AD347" s="173"/>
      <c r="AE347" s="169"/>
      <c r="AF347" s="170"/>
      <c r="AG347" s="171"/>
      <c r="AH347" s="172">
        <f>AH96+AH116+AH122+AH145+AH160+AH226+AH238+AH344</f>
        <v>219</v>
      </c>
      <c r="AI347" s="173"/>
      <c r="AJ347" s="169"/>
      <c r="AK347" s="170"/>
      <c r="AL347" s="171"/>
      <c r="AM347" s="172">
        <f>AM96+AM116+AM122+AM145+AM160+AM226+AM238+AM344</f>
        <v>210</v>
      </c>
      <c r="AN347" s="174">
        <f>AN96+AN116+AN122+AN145+AN160+AN226+AN238+AN344</f>
        <v>1043</v>
      </c>
      <c r="AO347" s="124" t="str">
        <f>IF(SUM(S347,X347,AC347,AH347,AM347)=AN347,"Ties", "Doesn't Foot")</f>
        <v>Ties</v>
      </c>
    </row>
    <row r="348" spans="1:41" s="183" customFormat="1" ht="13.9" customHeight="1" x14ac:dyDescent="0.2">
      <c r="A348" s="175"/>
      <c r="B348" s="175"/>
      <c r="C348" s="175"/>
      <c r="D348" s="175"/>
      <c r="E348" s="175"/>
      <c r="F348" s="175"/>
      <c r="G348" s="175"/>
      <c r="H348" s="175"/>
      <c r="I348" s="175"/>
      <c r="J348" s="176"/>
      <c r="K348" s="177"/>
      <c r="L348" s="178"/>
      <c r="M348" s="178"/>
      <c r="N348" s="179"/>
      <c r="O348" s="180"/>
      <c r="P348" s="178"/>
      <c r="Q348" s="178"/>
      <c r="R348" s="181"/>
      <c r="S348" s="182" t="s">
        <v>155</v>
      </c>
      <c r="T348" s="179"/>
      <c r="U348" s="180"/>
      <c r="V348" s="178"/>
      <c r="W348" s="181"/>
      <c r="X348" s="182" t="s">
        <v>155</v>
      </c>
      <c r="Y348" s="179"/>
      <c r="Z348" s="180"/>
      <c r="AA348" s="178"/>
      <c r="AB348" s="181"/>
      <c r="AC348" s="182" t="s">
        <v>155</v>
      </c>
      <c r="AD348" s="179"/>
      <c r="AE348" s="180"/>
      <c r="AF348" s="178"/>
      <c r="AG348" s="181"/>
      <c r="AH348" s="182" t="s">
        <v>155</v>
      </c>
      <c r="AI348" s="179"/>
      <c r="AJ348" s="180"/>
      <c r="AK348" s="178"/>
      <c r="AL348" s="181"/>
      <c r="AM348" s="182" t="s">
        <v>155</v>
      </c>
      <c r="AN348" s="182" t="s">
        <v>155</v>
      </c>
      <c r="AO348" s="124"/>
    </row>
    <row r="349" spans="1:41" s="125" customFormat="1" ht="13.9" customHeight="1" thickBot="1" x14ac:dyDescent="0.25">
      <c r="A349" s="163">
        <v>8800</v>
      </c>
      <c r="B349" s="163" t="str">
        <f>IF(AB=0," ",AB)</f>
        <v xml:space="preserve"> </v>
      </c>
      <c r="C349" s="163" t="str">
        <f>IF(DEPT=0," ",DEPT)</f>
        <v>23520</v>
      </c>
      <c r="D349" s="163"/>
      <c r="E349" s="163"/>
      <c r="F349" s="163"/>
      <c r="G349" s="163"/>
      <c r="H349" s="163"/>
      <c r="I349" s="163"/>
      <c r="J349" s="164" t="s">
        <v>157</v>
      </c>
      <c r="K349" s="165"/>
      <c r="L349" s="166"/>
      <c r="M349" s="167"/>
      <c r="N349" s="168"/>
      <c r="O349" s="169"/>
      <c r="P349" s="170"/>
      <c r="Q349" s="170"/>
      <c r="R349" s="171"/>
      <c r="S349" s="172"/>
      <c r="T349" s="173"/>
      <c r="U349" s="169"/>
      <c r="V349" s="170"/>
      <c r="W349" s="171"/>
      <c r="X349" s="172"/>
      <c r="Y349" s="173"/>
      <c r="Z349" s="169"/>
      <c r="AA349" s="170"/>
      <c r="AB349" s="171"/>
      <c r="AC349" s="172"/>
      <c r="AD349" s="173"/>
      <c r="AE349" s="169"/>
      <c r="AF349" s="170"/>
      <c r="AG349" s="171"/>
      <c r="AH349" s="172"/>
      <c r="AI349" s="173"/>
      <c r="AJ349" s="169"/>
      <c r="AK349" s="170"/>
      <c r="AL349" s="171"/>
      <c r="AM349" s="172"/>
      <c r="AN349" s="174">
        <f>AM349+AH349+AC349+X349+S349</f>
        <v>0</v>
      </c>
      <c r="AO349" s="124" t="str">
        <f>IF(SUM(S349,X349,AC349,AH349,AM349)=AN349,"Ties", "Doesn't Foot")</f>
        <v>Ties</v>
      </c>
    </row>
    <row r="350" spans="1:41" s="183" customFormat="1" ht="13.9" customHeight="1" x14ac:dyDescent="0.2">
      <c r="A350" s="313"/>
      <c r="B350" s="307"/>
      <c r="C350" s="307"/>
      <c r="D350" s="307"/>
      <c r="E350" s="307"/>
      <c r="F350" s="307"/>
      <c r="G350" s="307"/>
      <c r="H350" s="307"/>
      <c r="I350" s="307"/>
      <c r="J350" s="308"/>
      <c r="K350" s="34"/>
      <c r="N350" s="309"/>
      <c r="O350" s="310"/>
      <c r="R350" s="311"/>
      <c r="S350" s="312" t="s">
        <v>155</v>
      </c>
      <c r="T350" s="309"/>
      <c r="U350" s="310"/>
      <c r="W350" s="311"/>
      <c r="X350" s="312" t="s">
        <v>155</v>
      </c>
      <c r="Y350" s="309"/>
      <c r="Z350" s="310"/>
      <c r="AB350" s="311"/>
      <c r="AC350" s="312" t="s">
        <v>155</v>
      </c>
      <c r="AD350" s="309"/>
      <c r="AE350" s="310"/>
      <c r="AG350" s="311"/>
      <c r="AH350" s="312" t="s">
        <v>155</v>
      </c>
      <c r="AI350" s="309"/>
      <c r="AJ350" s="310"/>
      <c r="AL350" s="311"/>
      <c r="AM350" s="312" t="s">
        <v>155</v>
      </c>
      <c r="AN350" s="312" t="s">
        <v>155</v>
      </c>
      <c r="AO350" s="124"/>
    </row>
    <row r="351" spans="1:41" s="125" customFormat="1" ht="13.9" customHeight="1" thickBot="1" x14ac:dyDescent="0.25">
      <c r="A351" s="163" t="s">
        <v>158</v>
      </c>
      <c r="B351" s="163" t="str">
        <f>IF(AB=0," ",AB)</f>
        <v xml:space="preserve"> </v>
      </c>
      <c r="C351" s="163" t="str">
        <f>IF(DEPT=0," ",DEPT)</f>
        <v>23520</v>
      </c>
      <c r="D351" s="163"/>
      <c r="E351" s="163"/>
      <c r="F351" s="163"/>
      <c r="G351" s="163"/>
      <c r="H351" s="163"/>
      <c r="I351" s="163"/>
      <c r="J351" s="164" t="s">
        <v>159</v>
      </c>
      <c r="K351" s="165"/>
      <c r="L351" s="166"/>
      <c r="M351" s="167"/>
      <c r="N351" s="168"/>
      <c r="O351" s="169"/>
      <c r="P351" s="170"/>
      <c r="Q351" s="170"/>
      <c r="R351" s="171"/>
      <c r="S351" s="172">
        <f>S347+S349</f>
        <v>176</v>
      </c>
      <c r="T351" s="173"/>
      <c r="U351" s="169"/>
      <c r="V351" s="170"/>
      <c r="W351" s="171"/>
      <c r="X351" s="172">
        <f>X347+X349</f>
        <v>219</v>
      </c>
      <c r="Y351" s="173"/>
      <c r="Z351" s="169"/>
      <c r="AA351" s="170"/>
      <c r="AB351" s="171"/>
      <c r="AC351" s="172">
        <f>AC347+AC349</f>
        <v>219</v>
      </c>
      <c r="AD351" s="173"/>
      <c r="AE351" s="169"/>
      <c r="AF351" s="170"/>
      <c r="AG351" s="171"/>
      <c r="AH351" s="172">
        <f>AH347+AH349</f>
        <v>219</v>
      </c>
      <c r="AI351" s="173"/>
      <c r="AJ351" s="169"/>
      <c r="AK351" s="170"/>
      <c r="AL351" s="171"/>
      <c r="AM351" s="172">
        <f>AM347+AM349</f>
        <v>210</v>
      </c>
      <c r="AN351" s="174">
        <f>AN347+AN349</f>
        <v>1043</v>
      </c>
      <c r="AO351" s="124" t="str">
        <f>IF(SUM(S351,X351,AC351,AH351,AM351)=AN351,"Ties", "Doesn't Foot")</f>
        <v>Ties</v>
      </c>
    </row>
    <row r="352" spans="1:41" ht="13.9" customHeight="1" x14ac:dyDescent="0.2"/>
    <row r="353" spans="18:40" ht="13.9" customHeight="1" x14ac:dyDescent="0.2">
      <c r="R353" s="314"/>
      <c r="S353" s="315" t="str">
        <f>IF((S96+S116+S122+S145+S160+S226+S238+S344+S347)/2+(S347+S349-S351)=S347,"Ties", "Doesn't Foot")</f>
        <v>Ties</v>
      </c>
      <c r="T353" s="316"/>
      <c r="W353" s="314"/>
      <c r="X353" s="315" t="str">
        <f>IF((X96+X116+X122+X145+X160+X226+X238+X344+X347)/2+(X347+X349-X351)=X347,"Ties", "Doesn't Foot")</f>
        <v>Ties</v>
      </c>
      <c r="Y353" s="316"/>
      <c r="AB353" s="314"/>
      <c r="AC353" s="315" t="str">
        <f>IF((AC96+AC116+AC122+AC145+AC160+AC226+AC238+AC344+AC347)/2+(AC347+AC349-AC351)=AC347,"Ties", "Doesn't Foot")</f>
        <v>Ties</v>
      </c>
      <c r="AD353" s="316"/>
      <c r="AG353" s="314"/>
      <c r="AH353" s="315" t="str">
        <f>IF((AH96+AH116+AH122+AH145+AH160+AH226+AH238+AH344+AH347)/2+(AH347+AH349-AH351)=AH347,"Ties", "Doesn't Foot")</f>
        <v>Ties</v>
      </c>
      <c r="AI353" s="316"/>
      <c r="AL353" s="314"/>
      <c r="AM353" s="315" t="str">
        <f>IF((AM96+AM116+AM122+AM145+AM160+AM226+AM238+AM344+AM347)/2+(AM347+AM349-AM351)=AM347,"Ties", "Doesn't Foot")</f>
        <v>Ties</v>
      </c>
      <c r="AN353" s="315" t="str">
        <f>IF((AN96+AN116+AN122+AN145+AN160+AN226+AN238+AN344+AN347)/2+(AN347+AN349-AN351)=AN347,"Ties", "Doesn't Foot")</f>
        <v>Ties</v>
      </c>
    </row>
    <row r="354" spans="18:40" ht="13.9" customHeight="1" x14ac:dyDescent="0.2"/>
    <row r="357" spans="18:40" x14ac:dyDescent="0.2">
      <c r="AM357" s="317"/>
    </row>
  </sheetData>
  <mergeCells count="7">
    <mergeCell ref="A8:H8"/>
    <mergeCell ref="AN8:AN9"/>
    <mergeCell ref="N7:S8"/>
    <mergeCell ref="T7:X8"/>
    <mergeCell ref="Y7:AC8"/>
    <mergeCell ref="AD7:AH8"/>
    <mergeCell ref="AI7:AM8"/>
  </mergeCells>
  <conditionalFormatting sqref="AO345:AO346 AO348 AO350 AM353:AN353 AH353 AC353 X353 S353 AO239 AO227 AM206:AN208 AM225:AN225 AM186:AN186 AH206:AH208 AH225 AH186 AC206:AC208 AC225 AC186 X206:X208 X225 X186 S206:S208 S225 S186 AO161 AO123 AO146 AO117 AO97 AM95:AN95 AH95 AC95 X95 S95">
    <cfRule type="cellIs" dxfId="96" priority="35" stopIfTrue="1" operator="equal">
      <formula>"Ties"</formula>
    </cfRule>
  </conditionalFormatting>
  <conditionalFormatting sqref="AO344 AO349 AO351 AO185 AO205 AO224 AO226 AO238 AO347 AO122 AO145 AO160 AO116 AO35 AO94 AO96">
    <cfRule type="cellIs" dxfId="95" priority="36" stopIfTrue="1" operator="notEqual">
      <formula>"Ties"</formula>
    </cfRule>
  </conditionalFormatting>
  <conditionalFormatting sqref="AM345:AN346 AM348:AN348 AM350:AN350 AH345:AH346 AH348 AH350 AC345:AC346 AC348 AC350 X345:X346 X348 X350 S345:S346 S348 S350 AM239:AN239 AM227:AN227 AH239 AH227 AC239 AC227 X239 X227 S239 S227 AM123:AN123 AM161:AN161 AM146:AN146 AH161 AH146 AH123 AC146 AC123 AC161 X161 X146 X123 S161 S146 S123 AM117:AN117 AH117 AC117 X117 S117 AM97:AN97 AH97 AC97 X97 S97">
    <cfRule type="cellIs" dxfId="94" priority="37" stopIfTrue="1" operator="equal">
      <formula>" "</formula>
    </cfRule>
  </conditionalFormatting>
  <conditionalFormatting sqref="K275 L70">
    <cfRule type="cellIs" dxfId="93" priority="38" stopIfTrue="1" operator="notEqual">
      <formula>"Field Office"</formula>
    </cfRule>
  </conditionalFormatting>
  <conditionalFormatting sqref="J275 J70">
    <cfRule type="cellIs" dxfId="92" priority="39" stopIfTrue="1" operator="equal">
      <formula>"&lt;Field Office&gt;"</formula>
    </cfRule>
  </conditionalFormatting>
  <conditionalFormatting sqref="K242 L39">
    <cfRule type="cellIs" dxfId="91" priority="40" stopIfTrue="1" operator="notEqual">
      <formula>"Country Office"</formula>
    </cfRule>
  </conditionalFormatting>
  <conditionalFormatting sqref="K218">
    <cfRule type="cellIs" dxfId="90" priority="41" stopIfTrue="1" operator="notEqual">
      <formula>"(Add lines here to insert additional specific Subgrants to International Agencies)"</formula>
    </cfRule>
  </conditionalFormatting>
  <conditionalFormatting sqref="K213">
    <cfRule type="cellIs" dxfId="89" priority="42" stopIfTrue="1" operator="notEqual">
      <formula>"(Add lines here to insert additional specific Subgrants to US Agencies)"</formula>
    </cfRule>
  </conditionalFormatting>
  <conditionalFormatting sqref="L199">
    <cfRule type="cellIs" dxfId="88" priority="43" stopIfTrue="1" operator="notEqual">
      <formula>"(Add lines here to additional specific Consultants - International)"</formula>
    </cfRule>
  </conditionalFormatting>
  <conditionalFormatting sqref="L197:L198">
    <cfRule type="cellIs" dxfId="87" priority="44" stopIfTrue="1" operator="notEqual">
      <formula>"(Insert specific Consultants - International here)"</formula>
    </cfRule>
  </conditionalFormatting>
  <conditionalFormatting sqref="L201:L202">
    <cfRule type="cellIs" dxfId="86" priority="45" stopIfTrue="1" operator="notEqual">
      <formula>"(Insert specific Consultants - National here)"</formula>
    </cfRule>
  </conditionalFormatting>
  <conditionalFormatting sqref="N203 L203">
    <cfRule type="cellIs" dxfId="85" priority="46" stopIfTrue="1" operator="notEqual">
      <formula>"(Add lines here to additional specific Consultants - National)"</formula>
    </cfRule>
  </conditionalFormatting>
  <conditionalFormatting sqref="L168 L175 L182">
    <cfRule type="cellIs" dxfId="84" priority="47" stopIfTrue="1" operator="notEqual">
      <formula>"(Insert specific Participant Support Training costs here)"</formula>
    </cfRule>
  </conditionalFormatting>
  <conditionalFormatting sqref="L183">
    <cfRule type="cellIs" dxfId="83" priority="48" stopIfTrue="1" operator="notEqual">
      <formula>"(Add lines here to insert additional specific Participant Support Training costs)"</formula>
    </cfRule>
  </conditionalFormatting>
  <conditionalFormatting sqref="L156:L157">
    <cfRule type="cellIs" dxfId="82" priority="49" stopIfTrue="1" operator="notEqual">
      <formula>"(Insert specific small equipment here)"</formula>
    </cfRule>
  </conditionalFormatting>
  <conditionalFormatting sqref="L158">
    <cfRule type="cellIs" dxfId="81" priority="50" stopIfTrue="1" operator="notEqual">
      <formula>"(Add lines here to additional specific items of small equipment)"</formula>
    </cfRule>
  </conditionalFormatting>
  <conditionalFormatting sqref="L150:L152">
    <cfRule type="cellIs" dxfId="80" priority="51" stopIfTrue="1" operator="notEqual">
      <formula>"(Insert specific general equipment here)"</formula>
    </cfRule>
  </conditionalFormatting>
  <conditionalFormatting sqref="L153">
    <cfRule type="cellIs" dxfId="79" priority="52" stopIfTrue="1" operator="notEqual">
      <formula>"(Add lines here to additional specific items of general equipment)"</formula>
    </cfRule>
  </conditionalFormatting>
  <conditionalFormatting sqref="L134:L136 L140:L142">
    <cfRule type="cellIs" dxfId="78" priority="53" stopIfTrue="1" operator="notEqual">
      <formula>"(Insert specific equipment here)"</formula>
    </cfRule>
  </conditionalFormatting>
  <conditionalFormatting sqref="L137 L143">
    <cfRule type="cellIs" dxfId="77" priority="54" stopIfTrue="1" operator="notEqual">
      <formula>"(Add lines here to insert additional equipment)"</formula>
    </cfRule>
  </conditionalFormatting>
  <conditionalFormatting sqref="L128:L130">
    <cfRule type="cellIs" dxfId="76" priority="55" stopIfTrue="1" operator="notEqual">
      <formula>"(Insert specific vehicles here)"</formula>
    </cfRule>
  </conditionalFormatting>
  <conditionalFormatting sqref="L131">
    <cfRule type="cellIs" dxfId="75" priority="56" stopIfTrue="1" operator="notEqual">
      <formula>"(Add lines here to insert additional vehicles)"</formula>
    </cfRule>
  </conditionalFormatting>
  <conditionalFormatting sqref="K128:K130">
    <cfRule type="cellIs" dxfId="74" priority="57" stopIfTrue="1" operator="equal">
      <formula>"&lt;Specific vehicle type/model&gt;"</formula>
    </cfRule>
  </conditionalFormatting>
  <conditionalFormatting sqref="K131">
    <cfRule type="cellIs" dxfId="73" priority="58" stopIfTrue="1" operator="equal">
      <formula>"&lt;Insert more Vehicles lines here&gt;"</formula>
    </cfRule>
  </conditionalFormatting>
  <conditionalFormatting sqref="K134:K136 K140:K142">
    <cfRule type="cellIs" dxfId="72" priority="59" stopIfTrue="1" operator="equal">
      <formula>"&lt;Specific capital equipment&gt;"</formula>
    </cfRule>
  </conditionalFormatting>
  <conditionalFormatting sqref="K137 K143">
    <cfRule type="cellIs" dxfId="71" priority="60" stopIfTrue="1" operator="equal">
      <formula>"&lt;Insert more Capital Equipment lines here&gt;"</formula>
    </cfRule>
  </conditionalFormatting>
  <conditionalFormatting sqref="K150:K152 K156:K158">
    <cfRule type="cellIs" dxfId="70" priority="61" stopIfTrue="1" operator="equal">
      <formula>"&lt;Specific general equipment&gt;"</formula>
    </cfRule>
  </conditionalFormatting>
  <conditionalFormatting sqref="K153">
    <cfRule type="cellIs" dxfId="69" priority="62" stopIfTrue="1" operator="equal">
      <formula>"&lt;Insert more Gen'l. Equipment lines here&gt;"</formula>
    </cfRule>
  </conditionalFormatting>
  <conditionalFormatting sqref="K140:K142 K156:K157">
    <cfRule type="cellIs" dxfId="68" priority="63" stopIfTrue="1" operator="equal">
      <formula>"&lt;Specific small equipment&gt;"</formula>
    </cfRule>
  </conditionalFormatting>
  <conditionalFormatting sqref="K158 K143">
    <cfRule type="cellIs" dxfId="67" priority="64" stopIfTrue="1" operator="equal">
      <formula>"&lt;Insert more Small Equipment lines here&gt;"</formula>
    </cfRule>
  </conditionalFormatting>
  <conditionalFormatting sqref="K168 K175 K182">
    <cfRule type="cellIs" dxfId="66" priority="65" stopIfTrue="1" operator="equal">
      <formula>"&lt;Specific participant support costs&gt;"</formula>
    </cfRule>
  </conditionalFormatting>
  <conditionalFormatting sqref="K183">
    <cfRule type="cellIs" dxfId="65" priority="66" stopIfTrue="1" operator="equal">
      <formula>"&lt;Insert more Participant Support Costs lines here&gt;"</formula>
    </cfRule>
  </conditionalFormatting>
  <conditionalFormatting sqref="K197:K198">
    <cfRule type="cellIs" dxfId="64" priority="67" stopIfTrue="1" operator="equal">
      <formula>"&lt;International consultant role&gt;"</formula>
    </cfRule>
  </conditionalFormatting>
  <conditionalFormatting sqref="K199">
    <cfRule type="cellIs" dxfId="63" priority="68" stopIfTrue="1" operator="equal">
      <formula>"&lt;Insert more Int'l. Consultant lines here&gt;"</formula>
    </cfRule>
  </conditionalFormatting>
  <conditionalFormatting sqref="K201:K202">
    <cfRule type="cellIs" dxfId="62" priority="69" stopIfTrue="1" operator="equal">
      <formula>"&lt;National consultant role&gt;"</formula>
    </cfRule>
  </conditionalFormatting>
  <conditionalFormatting sqref="K203">
    <cfRule type="cellIs" dxfId="61" priority="70" stopIfTrue="1" operator="equal">
      <formula>"&lt;Insert more Nat'l. Consultant lines here&gt;"</formula>
    </cfRule>
  </conditionalFormatting>
  <conditionalFormatting sqref="K210:K211">
    <cfRule type="cellIs" dxfId="60" priority="71" stopIfTrue="1" operator="equal">
      <formula>"&lt;Specific US subgrant&gt;"</formula>
    </cfRule>
  </conditionalFormatting>
  <conditionalFormatting sqref="K212">
    <cfRule type="cellIs" dxfId="59" priority="72" stopIfTrue="1" operator="equal">
      <formula>"&lt;Insert more US Subgrants lines here&gt;"</formula>
    </cfRule>
  </conditionalFormatting>
  <conditionalFormatting sqref="K215:K216">
    <cfRule type="cellIs" dxfId="58" priority="73" stopIfTrue="1" operator="equal">
      <formula>"&lt;Specific international subgrant&gt;"</formula>
    </cfRule>
  </conditionalFormatting>
  <conditionalFormatting sqref="K217">
    <cfRule type="cellIs" dxfId="57" priority="74" stopIfTrue="1" operator="equal">
      <formula>"&lt;Insert more Int'l. Subgrants lines here&gt;"</formula>
    </cfRule>
  </conditionalFormatting>
  <conditionalFormatting sqref="K220:K221">
    <cfRule type="cellIs" dxfId="56" priority="75" stopIfTrue="1" operator="equal">
      <formula>"&lt;Specific local subgrant&gt;"</formula>
    </cfRule>
  </conditionalFormatting>
  <conditionalFormatting sqref="K222">
    <cfRule type="cellIs" dxfId="55" priority="76" stopIfTrue="1" operator="equal">
      <formula>"&lt;Insert more Local Subgrants lines here&gt;"</formula>
    </cfRule>
  </conditionalFormatting>
  <conditionalFormatting sqref="K234:K235">
    <cfRule type="cellIs" dxfId="54" priority="77" stopIfTrue="1" operator="equal">
      <formula>"&lt;Specific construction activity&gt;"</formula>
    </cfRule>
  </conditionalFormatting>
  <conditionalFormatting sqref="K236">
    <cfRule type="cellIs" dxfId="53" priority="78" stopIfTrue="1" operator="equal">
      <formula>"&lt;Insert more Construction lines here&gt;"</formula>
    </cfRule>
  </conditionalFormatting>
  <conditionalFormatting sqref="J242 J39">
    <cfRule type="cellIs" dxfId="52" priority="79" stopIfTrue="1" operator="equal">
      <formula>"&lt;Head Office&gt;"</formula>
    </cfRule>
  </conditionalFormatting>
  <conditionalFormatting sqref="L74:L76 L44:L46 L31:L32">
    <cfRule type="cellIs" dxfId="51" priority="80" stopIfTrue="1" operator="notEqual">
      <formula>"(Enter position title)"</formula>
    </cfRule>
  </conditionalFormatting>
  <conditionalFormatting sqref="L53">
    <cfRule type="cellIs" dxfId="50" priority="81" stopIfTrue="1" operator="notEqual">
      <formula>"(Add lines here to insert additional Finance Staff)"</formula>
    </cfRule>
  </conditionalFormatting>
  <conditionalFormatting sqref="L58">
    <cfRule type="cellIs" dxfId="49" priority="82" stopIfTrue="1" operator="notEqual">
      <formula>"(Add lines here to insert additional Logistics/Procurement Staff)"</formula>
    </cfRule>
  </conditionalFormatting>
  <conditionalFormatting sqref="L79 L64">
    <cfRule type="cellIs" dxfId="48" priority="83" stopIfTrue="1" operator="notEqual">
      <formula>"(Add lines here to insert additional Administrative Staff)"</formula>
    </cfRule>
  </conditionalFormatting>
  <conditionalFormatting sqref="K69 L68:L69 L83">
    <cfRule type="cellIs" dxfId="47" priority="84" stopIfTrue="1" operator="notEqual">
      <formula>"(Add lines here to insert any additional Staff)"</formula>
    </cfRule>
  </conditionalFormatting>
  <conditionalFormatting sqref="L77 K48 L47:L48">
    <cfRule type="cellIs" dxfId="46" priority="85" stopIfTrue="1" operator="notEqual">
      <formula>"(Add lines here to insert additional Project Staff)"</formula>
    </cfRule>
  </conditionalFormatting>
  <conditionalFormatting sqref="K83 K68">
    <cfRule type="cellIs" dxfId="45" priority="86" stopIfTrue="1" operator="equal">
      <formula>"&lt;Insert more Other Staff lines here&gt;"</formula>
    </cfRule>
  </conditionalFormatting>
  <conditionalFormatting sqref="K79 K64">
    <cfRule type="cellIs" dxfId="44" priority="87" stopIfTrue="1" operator="equal">
      <formula>"&lt;Insert more Admin Staff lines here&gt;"</formula>
    </cfRule>
  </conditionalFormatting>
  <conditionalFormatting sqref="K58">
    <cfRule type="cellIs" dxfId="43" priority="88" stopIfTrue="1" operator="equal">
      <formula>"&lt;Insert more Logistics Staff lines here&gt;"</formula>
    </cfRule>
  </conditionalFormatting>
  <conditionalFormatting sqref="K53">
    <cfRule type="cellIs" dxfId="42" priority="89" stopIfTrue="1" operator="equal">
      <formula>"&lt;Insert more Finance Staff lines here&gt;"</formula>
    </cfRule>
  </conditionalFormatting>
  <conditionalFormatting sqref="K74:K76 K44:K46">
    <cfRule type="cellIs" dxfId="41" priority="90" stopIfTrue="1" operator="equal">
      <formula>"&lt;Program position&gt;"</formula>
    </cfRule>
  </conditionalFormatting>
  <conditionalFormatting sqref="K77 K47">
    <cfRule type="cellIs" dxfId="40" priority="91" stopIfTrue="1" operator="equal">
      <formula>"&lt;Insert more Program Staff lines here&gt;"</formula>
    </cfRule>
  </conditionalFormatting>
  <conditionalFormatting sqref="L33">
    <cfRule type="cellIs" dxfId="39" priority="92" stopIfTrue="1" operator="notEqual">
      <formula>"(Add lines here to insert additional HQ technical and support staff)"</formula>
    </cfRule>
  </conditionalFormatting>
  <conditionalFormatting sqref="K29:L29">
    <cfRule type="cellIs" dxfId="38" priority="93" stopIfTrue="1" operator="notEqual">
      <formula>"(Add lines here to insert additional regional staff)"</formula>
    </cfRule>
  </conditionalFormatting>
  <conditionalFormatting sqref="K26:K27">
    <cfRule type="cellIs" dxfId="37" priority="94" stopIfTrue="1" operator="equal">
      <formula>"&lt;Expatriate position&gt;"</formula>
    </cfRule>
  </conditionalFormatting>
  <conditionalFormatting sqref="K28">
    <cfRule type="cellIs" dxfId="36" priority="95" stopIfTrue="1" operator="equal">
      <formula>"&lt;Insert more Expatriate Staff lines here&gt;"</formula>
    </cfRule>
  </conditionalFormatting>
  <conditionalFormatting sqref="K31:K32">
    <cfRule type="cellIs" dxfId="35" priority="96" stopIfTrue="1" operator="equal">
      <formula>"&lt;HQ Technical position&gt;"</formula>
    </cfRule>
  </conditionalFormatting>
  <conditionalFormatting sqref="K33">
    <cfRule type="cellIs" dxfId="34" priority="97" stopIfTrue="1" operator="equal">
      <formula>"&lt;Insert more HQ Technical position lines here&gt;"</formula>
    </cfRule>
  </conditionalFormatting>
  <conditionalFormatting sqref="A3:A7">
    <cfRule type="containsBlanks" dxfId="33" priority="34" stopIfTrue="1">
      <formula>LEN(TRIM(A3))=0</formula>
    </cfRule>
  </conditionalFormatting>
  <conditionalFormatting sqref="B190:C190 B193:C193 B197:C199 B201:C203 B210:C212 B215:C217 B220:C222 B231:C231 B234:C236 B276:D276 B243:D273 B31:C33 B128:C131 B134:C137 B140:C143 B16:D28 B41:D47 B50:D68 B100:D114 B150:D153 B156:D158 B120:D120 B168:C168 B175:C175 B182:C183 B72:D83 B342:D342 B279:D308">
    <cfRule type="containsText" dxfId="32" priority="33" stopIfTrue="1" operator="containsText" text="enter at top">
      <formula>NOT(ISERROR(SEARCH("enter at top",B16)))</formula>
    </cfRule>
  </conditionalFormatting>
  <conditionalFormatting sqref="O1:O3">
    <cfRule type="containsBlanks" dxfId="31" priority="32" stopIfTrue="1">
      <formula>LEN(TRIM(O1))=0</formula>
    </cfRule>
  </conditionalFormatting>
  <conditionalFormatting sqref="L85">
    <cfRule type="cellIs" dxfId="30" priority="25" stopIfTrue="1" operator="notEqual">
      <formula>"Field Office"</formula>
    </cfRule>
  </conditionalFormatting>
  <conditionalFormatting sqref="J85">
    <cfRule type="cellIs" dxfId="29" priority="26" stopIfTrue="1" operator="equal">
      <formula>"&lt;Field Office&gt;"</formula>
    </cfRule>
  </conditionalFormatting>
  <conditionalFormatting sqref="L89:L91">
    <cfRule type="cellIs" dxfId="28" priority="27" stopIfTrue="1" operator="notEqual">
      <formula>"(Enter position title)"</formula>
    </cfRule>
  </conditionalFormatting>
  <conditionalFormatting sqref="K84:L84">
    <cfRule type="cellIs" dxfId="27" priority="28" stopIfTrue="1" operator="notEqual">
      <formula>"(Add lines here to insert any additional Staff)"</formula>
    </cfRule>
  </conditionalFormatting>
  <conditionalFormatting sqref="L92">
    <cfRule type="cellIs" dxfId="26" priority="29" stopIfTrue="1" operator="notEqual">
      <formula>"(Add lines here to insert additional Project Staff)"</formula>
    </cfRule>
  </conditionalFormatting>
  <conditionalFormatting sqref="K89:K91">
    <cfRule type="cellIs" dxfId="25" priority="30" stopIfTrue="1" operator="equal">
      <formula>"&lt;Program position&gt;"</formula>
    </cfRule>
  </conditionalFormatting>
  <conditionalFormatting sqref="K92">
    <cfRule type="cellIs" dxfId="24" priority="31" stopIfTrue="1" operator="equal">
      <formula>"&lt;Insert more Program Staff lines here&gt;"</formula>
    </cfRule>
  </conditionalFormatting>
  <conditionalFormatting sqref="B87:D92">
    <cfRule type="containsText" dxfId="23" priority="24" stopIfTrue="1" operator="containsText" text="enter at top">
      <formula>NOT(ISERROR(SEARCH("enter at top",B87)))</formula>
    </cfRule>
  </conditionalFormatting>
  <conditionalFormatting sqref="B167">
    <cfRule type="containsText" dxfId="22" priority="23" stopIfTrue="1" operator="containsText" text="enter at top">
      <formula>NOT(ISERROR(SEARCH("enter at top",B167)))</formula>
    </cfRule>
  </conditionalFormatting>
  <conditionalFormatting sqref="C167">
    <cfRule type="containsText" dxfId="21" priority="22" stopIfTrue="1" operator="containsText" text="enter at top">
      <formula>NOT(ISERROR(SEARCH("enter at top",C167)))</formula>
    </cfRule>
  </conditionalFormatting>
  <conditionalFormatting sqref="L167">
    <cfRule type="cellIs" dxfId="20" priority="20" stopIfTrue="1" operator="notEqual">
      <formula>"(Insert specific Program Activity costs here)"</formula>
    </cfRule>
  </conditionalFormatting>
  <conditionalFormatting sqref="K167">
    <cfRule type="cellIs" dxfId="19" priority="21" stopIfTrue="1" operator="equal">
      <formula>"&lt;Specific program activity&gt;"</formula>
    </cfRule>
  </conditionalFormatting>
  <conditionalFormatting sqref="B170:B174">
    <cfRule type="containsText" dxfId="18" priority="19" stopIfTrue="1" operator="containsText" text="enter at top">
      <formula>NOT(ISERROR(SEARCH("enter at top",B170)))</formula>
    </cfRule>
  </conditionalFormatting>
  <conditionalFormatting sqref="C170:C174">
    <cfRule type="containsText" dxfId="17" priority="18" stopIfTrue="1" operator="containsText" text="enter at top">
      <formula>NOT(ISERROR(SEARCH("enter at top",C170)))</formula>
    </cfRule>
  </conditionalFormatting>
  <conditionalFormatting sqref="L170:L173">
    <cfRule type="cellIs" dxfId="16" priority="14" stopIfTrue="1" operator="notEqual">
      <formula>"(Insert specific Program Activity costs here)"</formula>
    </cfRule>
  </conditionalFormatting>
  <conditionalFormatting sqref="L174">
    <cfRule type="cellIs" dxfId="15" priority="15" stopIfTrue="1" operator="notEqual">
      <formula>"(Add lines here to insert additional specific Program Activity costs)"</formula>
    </cfRule>
  </conditionalFormatting>
  <conditionalFormatting sqref="K170:K173">
    <cfRule type="cellIs" dxfId="14" priority="16" stopIfTrue="1" operator="equal">
      <formula>"&lt;Specific program activity&gt;"</formula>
    </cfRule>
  </conditionalFormatting>
  <conditionalFormatting sqref="K174">
    <cfRule type="cellIs" dxfId="13" priority="17" stopIfTrue="1" operator="equal">
      <formula>"&lt;Insert more Program Activity lines here&gt;"</formula>
    </cfRule>
  </conditionalFormatting>
  <conditionalFormatting sqref="B177">
    <cfRule type="containsText" dxfId="12" priority="13" stopIfTrue="1" operator="containsText" text="enter at top">
      <formula>NOT(ISERROR(SEARCH("enter at top",B177)))</formula>
    </cfRule>
  </conditionalFormatting>
  <conditionalFormatting sqref="C177">
    <cfRule type="containsText" dxfId="11" priority="12" stopIfTrue="1" operator="containsText" text="enter at top">
      <formula>NOT(ISERROR(SEARCH("enter at top",C177)))</formula>
    </cfRule>
  </conditionalFormatting>
  <conditionalFormatting sqref="L177">
    <cfRule type="cellIs" dxfId="10" priority="10" stopIfTrue="1" operator="notEqual">
      <formula>"(Insert specific Program Activity costs here)"</formula>
    </cfRule>
  </conditionalFormatting>
  <conditionalFormatting sqref="K177">
    <cfRule type="cellIs" dxfId="9" priority="11" stopIfTrue="1" operator="equal">
      <formula>"&lt;Specific program activity&gt;"</formula>
    </cfRule>
  </conditionalFormatting>
  <conditionalFormatting sqref="B180:B181">
    <cfRule type="containsText" dxfId="8" priority="9" stopIfTrue="1" operator="containsText" text="enter at top">
      <formula>NOT(ISERROR(SEARCH("enter at top",B180)))</formula>
    </cfRule>
  </conditionalFormatting>
  <conditionalFormatting sqref="C180:C181">
    <cfRule type="containsText" dxfId="7" priority="8" stopIfTrue="1" operator="containsText" text="enter at top">
      <formula>NOT(ISERROR(SEARCH("enter at top",C180)))</formula>
    </cfRule>
  </conditionalFormatting>
  <conditionalFormatting sqref="L180:L181">
    <cfRule type="cellIs" dxfId="6" priority="6" stopIfTrue="1" operator="notEqual">
      <formula>"(Insert specific Program Activity costs here)"</formula>
    </cfRule>
  </conditionalFormatting>
  <conditionalFormatting sqref="K180:K181">
    <cfRule type="cellIs" dxfId="5" priority="7" stopIfTrue="1" operator="equal">
      <formula>"&lt;Specific program activity&gt;"</formula>
    </cfRule>
  </conditionalFormatting>
  <conditionalFormatting sqref="K309">
    <cfRule type="cellIs" dxfId="4" priority="4" stopIfTrue="1" operator="notEqual">
      <formula>"Field Office"</formula>
    </cfRule>
  </conditionalFormatting>
  <conditionalFormatting sqref="J309">
    <cfRule type="cellIs" dxfId="3" priority="5" stopIfTrue="1" operator="equal">
      <formula>"&lt;Field Office&gt;"</formula>
    </cfRule>
  </conditionalFormatting>
  <conditionalFormatting sqref="B310:D310 B313:D341">
    <cfRule type="containsText" dxfId="2" priority="3" stopIfTrue="1" operator="containsText" text="enter at top">
      <formula>NOT(ISERROR(SEARCH("enter at top",B310)))</formula>
    </cfRule>
  </conditionalFormatting>
  <conditionalFormatting sqref="B311:D312">
    <cfRule type="containsText" dxfId="1" priority="1" stopIfTrue="1" operator="containsText" text="enter at top">
      <formula>NOT(ISERROR(SEARCH("enter at top",B311)))</formula>
    </cfRule>
  </conditionalFormatting>
  <conditionalFormatting sqref="B277:D278">
    <cfRule type="containsText" dxfId="0" priority="2" stopIfTrue="1" operator="containsText" text="enter at top">
      <formula>NOT(ISERROR(SEARCH("enter at top",B277)))</formula>
    </cfRule>
  </conditionalFormatting>
  <pageMargins left="0.7" right="0.7" top="0.75" bottom="0.75" header="0.3" footer="0.3"/>
  <pageSetup scale="3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Donor Summary</vt:lpstr>
      <vt:lpstr>NGO Name Detail Budget</vt:lpstr>
      <vt:lpstr>AB</vt:lpstr>
      <vt:lpstr>'Donor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Zhokwo</dc:creator>
  <cp:lastModifiedBy>Maurice Amollo</cp:lastModifiedBy>
  <dcterms:created xsi:type="dcterms:W3CDTF">2020-09-25T12:52:04Z</dcterms:created>
  <dcterms:modified xsi:type="dcterms:W3CDTF">2020-09-30T13:54:26Z</dcterms:modified>
</cp:coreProperties>
</file>