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Magaret Samson\Desktop\YOLA\Yola Tenders\COMITAS TENDERS FOR DRILLING\PR YOL 1032 Construction of Infiltration Gallery in Gweila shelleng\"/>
    </mc:Choice>
  </mc:AlternateContent>
  <xr:revisionPtr revIDLastSave="0" documentId="8_{A674F9E7-BBE3-4803-B566-D02B30137DA5}" xr6:coauthVersionLast="47" xr6:coauthVersionMax="47" xr10:uidLastSave="{00000000-0000-0000-0000-000000000000}"/>
  <bookViews>
    <workbookView xWindow="-108" yWindow="-108" windowWidth="23256" windowHeight="12576" xr2:uid="{00000000-000D-0000-FFFF-FFFF00000000}"/>
  </bookViews>
  <sheets>
    <sheet name="Shee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1" i="1" l="1"/>
  <c r="G122" i="1"/>
  <c r="G123" i="1"/>
  <c r="G124" i="1"/>
  <c r="G125" i="1"/>
  <c r="G126" i="1"/>
  <c r="G127" i="1"/>
  <c r="G128" i="1"/>
  <c r="G129" i="1"/>
  <c r="G130" i="1"/>
  <c r="G131" i="1"/>
  <c r="G133" i="1"/>
  <c r="G134" i="1"/>
  <c r="G135" i="1"/>
  <c r="G136" i="1"/>
  <c r="G137" i="1"/>
  <c r="G138" i="1"/>
  <c r="G120" i="1"/>
  <c r="G176" i="1"/>
  <c r="G175" i="1"/>
  <c r="G174" i="1"/>
  <c r="G173" i="1"/>
  <c r="G170" i="1"/>
  <c r="G157" i="1"/>
  <c r="G158" i="1"/>
  <c r="G159" i="1"/>
  <c r="G160" i="1"/>
  <c r="G161" i="1"/>
  <c r="G162" i="1"/>
  <c r="G163" i="1"/>
  <c r="G164" i="1"/>
  <c r="G165" i="1"/>
  <c r="G166" i="1"/>
  <c r="G167" i="1"/>
  <c r="G168" i="1"/>
  <c r="G156" i="1"/>
  <c r="G153" i="1"/>
  <c r="G152" i="1"/>
  <c r="G151" i="1"/>
  <c r="G150" i="1"/>
  <c r="G149" i="1"/>
  <c r="G148" i="1"/>
  <c r="G147" i="1"/>
  <c r="G180" i="1"/>
  <c r="G154" i="1" l="1"/>
  <c r="G144" i="1"/>
  <c r="G177" i="1" l="1"/>
  <c r="G145" i="1" l="1"/>
  <c r="G171" i="1" l="1"/>
  <c r="G97" i="1" l="1"/>
  <c r="G91" i="1"/>
  <c r="G90" i="1"/>
  <c r="G89" i="1"/>
  <c r="G88" i="1"/>
  <c r="G70" i="1"/>
  <c r="G57" i="1"/>
  <c r="G59" i="1"/>
  <c r="G49" i="1"/>
  <c r="G47" i="1"/>
  <c r="G45" i="1"/>
  <c r="G43" i="1"/>
  <c r="G42" i="1"/>
  <c r="G55" i="1"/>
  <c r="G53" i="1"/>
  <c r="G51" i="1"/>
  <c r="G39" i="1"/>
  <c r="G38" i="1"/>
  <c r="G37" i="1"/>
  <c r="G60" i="1" l="1"/>
  <c r="G92" i="1"/>
  <c r="G112" i="1"/>
  <c r="G111" i="1"/>
  <c r="G108" i="1"/>
  <c r="G104" i="1"/>
  <c r="G105" i="1"/>
  <c r="G115" i="1"/>
  <c r="G84" i="1" l="1"/>
  <c r="G27" i="1" l="1"/>
  <c r="E98" i="1"/>
  <c r="G98" i="1" s="1"/>
  <c r="G116" i="1"/>
  <c r="G113" i="1"/>
  <c r="G110" i="1"/>
  <c r="E103" i="1"/>
  <c r="G103" i="1" s="1"/>
  <c r="E102" i="1"/>
  <c r="E100" i="1"/>
  <c r="G100" i="1" s="1"/>
  <c r="G102" i="1" l="1"/>
  <c r="G117" i="1" l="1"/>
  <c r="G85" i="1" l="1"/>
  <c r="G83" i="1"/>
  <c r="G82" i="1"/>
  <c r="G80" i="1"/>
  <c r="G79" i="1"/>
  <c r="G78" i="1"/>
  <c r="G77" i="1"/>
  <c r="G76" i="1"/>
  <c r="G75" i="1"/>
  <c r="G74" i="1"/>
  <c r="G73" i="1"/>
  <c r="G72" i="1"/>
  <c r="G71" i="1"/>
  <c r="G86" i="1" l="1"/>
  <c r="G35" i="1"/>
  <c r="E132" i="1"/>
  <c r="G132" i="1" s="1"/>
  <c r="G139" i="1" s="1"/>
  <c r="G32" i="1"/>
  <c r="B2" i="1"/>
  <c r="G93" i="1" l="1"/>
  <c r="G40" i="1"/>
  <c r="G182" i="1" l="1"/>
</calcChain>
</file>

<file path=xl/sharedStrings.xml><?xml version="1.0" encoding="utf-8"?>
<sst xmlns="http://schemas.openxmlformats.org/spreadsheetml/2006/main" count="406" uniqueCount="216">
  <si>
    <t>CONTRACTOR'S NAME</t>
  </si>
  <si>
    <t>ELEMENT 1: PRELIMINARY AND GENERAL</t>
  </si>
  <si>
    <t>ITEM</t>
  </si>
  <si>
    <t>DESCRIPTION</t>
  </si>
  <si>
    <t>UNIT</t>
  </si>
  <si>
    <t>QTY</t>
  </si>
  <si>
    <t>RATE</t>
  </si>
  <si>
    <t>TOTAL (NGN.)</t>
  </si>
  <si>
    <t>Allow for the following general items</t>
  </si>
  <si>
    <t>a</t>
  </si>
  <si>
    <t>Demolitions and site preparations</t>
  </si>
  <si>
    <t>b</t>
  </si>
  <si>
    <t>Foreman - in - charge and Quality Assurance / Control</t>
  </si>
  <si>
    <t>c</t>
  </si>
  <si>
    <t>mobilization and final demobilization after completion</t>
  </si>
  <si>
    <t>d</t>
  </si>
  <si>
    <t>Plant, Tools, and Equipment</t>
  </si>
  <si>
    <t>e</t>
  </si>
  <si>
    <t xml:space="preserve">Temporary Scaffolding </t>
  </si>
  <si>
    <t>f</t>
  </si>
  <si>
    <t>Watching, temporary hoarding, Site Administration and Security</t>
  </si>
  <si>
    <t>g</t>
  </si>
  <si>
    <t>Temporary lighting and Power</t>
  </si>
  <si>
    <t>h</t>
  </si>
  <si>
    <t xml:space="preserve">Temporary office accommodation for Contractor/Consultants &amp; Site meetings </t>
  </si>
  <si>
    <t>i</t>
  </si>
  <si>
    <t>Temporary accommodation for workmen</t>
  </si>
  <si>
    <t>j</t>
  </si>
  <si>
    <t>Safety, Health, Welfare, First Aid Equipment, Planked Footway, Construction Design and Management (CDM) Coordinator and Protection of works</t>
  </si>
  <si>
    <t>k</t>
  </si>
  <si>
    <t>l</t>
  </si>
  <si>
    <t xml:space="preserve">Setting out </t>
  </si>
  <si>
    <t>m</t>
  </si>
  <si>
    <t xml:space="preserve">Programme of works and Progress Photographs </t>
  </si>
  <si>
    <t>n</t>
  </si>
  <si>
    <t xml:space="preserve">Removal of rubbish, debris, all surplus material / hazardous materials and their containers and spoil at least once every week , more frequently if necessary, and keep the site and works clean and tidy. Retain waste transfer documentation on site </t>
  </si>
  <si>
    <t>o</t>
  </si>
  <si>
    <t xml:space="preserve">Cleaning out on Completion </t>
  </si>
  <si>
    <t>p</t>
  </si>
  <si>
    <t>Samples and Testing for civil works ( slump test on site and cube test)</t>
  </si>
  <si>
    <t>q</t>
  </si>
  <si>
    <t>Bonds and Insurances</t>
  </si>
  <si>
    <t>Total for preliminaries and general carried to summary</t>
  </si>
  <si>
    <t>LS</t>
  </si>
  <si>
    <t>SITE CLEARING AND MOBILIZATION</t>
  </si>
  <si>
    <t>Item</t>
  </si>
  <si>
    <t>M</t>
  </si>
  <si>
    <t>GRAVEL PACKING</t>
  </si>
  <si>
    <t>5</t>
  </si>
  <si>
    <t>GROUTING</t>
  </si>
  <si>
    <t>WATER QUALITY TEST</t>
  </si>
  <si>
    <t>A minimum of 2 litres each for chemical and bacteriological analysis shall be collected by the contractor in the presence of the Engineer or his representative. (3) Water samples should be collected in clean, sterilized properly sealed and protected plastic containers from the borehole for reference to a Water Testing Authority recognized and authorized by Mercy Corps for laboratory analysis, after completion of test pumping. One sample will be used for each of these tests: physical, chemical and bacteriological analyses. The samples so collected should reach the authorized Water Testing Laboratories (Ministry of Water Resources and National Agency for Food and Drug Law and Control (NAFDAC)), within 6 hours from the time of collection from the borehole unless otherwise. Specific parameters to be measured shall include.
• Physical Parameters – Colour, Odour, Taste, Turbidity, pH Value, Electrical Conductivity, Temperature
• Chemical Parameters – Nitrate, Nitrite, Total Hardness, Fluoride, Chloride, Sulphate, Copper, Manganese, TDS, Total Iron, Arsenic
• Biological Parameters – Faecal Coli form Counts</t>
  </si>
  <si>
    <t>9</t>
  </si>
  <si>
    <t>Report</t>
  </si>
  <si>
    <t>10</t>
  </si>
  <si>
    <t>Provide for the disinfection of well by introducing granular Calcium Hypochlorite or Sodium Hypochlorite into the annular space along with the gravel pack material at a concentration of 500grammes per cubic meter of pack.</t>
  </si>
  <si>
    <t>11</t>
  </si>
  <si>
    <t>SANITARY SEAL AND CAPPING</t>
  </si>
  <si>
    <t>No</t>
  </si>
  <si>
    <t>ELEMENT 3: INSTALLATION OF SUBMERSIBLE BOREHOLE PUMP AND SOLARIZATION</t>
  </si>
  <si>
    <t xml:space="preserve">ALL PROVISIONAL: </t>
  </si>
  <si>
    <t>pcs</t>
  </si>
  <si>
    <t>Pcs</t>
  </si>
  <si>
    <t>Supply and install DC Surge protector of 1000v (Schnider) including all its connecting accessories</t>
  </si>
  <si>
    <t>meter</t>
  </si>
  <si>
    <t>Ls</t>
  </si>
  <si>
    <t>Flow Meter and Manual chlorine feeder</t>
  </si>
  <si>
    <t>Masonry or blockwork chamber ,clear opening 1000mm X 1000mm, in 225mm blockwork filled solid in C10/20 concrete, depth n.e. 1.5 m. Include for lockable precast cover slabs in100mm thick sections</t>
  </si>
  <si>
    <t>Supply and install Automatic Chemical Feeder (chlorine) with Mounting Base Hayward CL200 or equal approved equivalent: with complete plumbing accessories and UPVC Adaptors with provision for a by-pass connection)</t>
  </si>
  <si>
    <t>Supply and install water flow meter with all plumbing accessories</t>
  </si>
  <si>
    <t>Sub-Total</t>
  </si>
  <si>
    <t>H channel: 127x76mm x 8kg/m , 75x75x6mm angle steel frame work for Solar rack on the elevated steel tower welded, and grinded joints, including paintings to engineers detailed design and specifications in:</t>
  </si>
  <si>
    <t>Bracing of frame using angle steel</t>
  </si>
  <si>
    <t>Apply 2 coats of red oxide to protect the frame from corrosion</t>
  </si>
  <si>
    <t>Apply 3 coat of Alluminium paint to all surface of constructed frame</t>
  </si>
  <si>
    <t>Sub- Total</t>
  </si>
  <si>
    <t>Sub-structure (All Provisional)</t>
  </si>
  <si>
    <t>Backfill selected excavated material; well consolidated in 150mm layers around foundation and level the entire area</t>
  </si>
  <si>
    <t>Supply materials, prepare and cast PCC concrete grade M15 (1:2:4 - 20mm aggregate in:</t>
  </si>
  <si>
    <t>Blinding layers (1:3:6)</t>
  </si>
  <si>
    <t>Supply materials, prepare and cast reinforced concrete grade M20 (1:1.5:3 - 20mm aggregate) with Y20 @ 200mm c/c. (Price includes steel reinforcement and formwork. Refer to technical specification for more details) in:</t>
  </si>
  <si>
    <t xml:space="preserve">Foundation footing </t>
  </si>
  <si>
    <t>Beams</t>
  </si>
  <si>
    <t>Columns</t>
  </si>
  <si>
    <t>4</t>
  </si>
  <si>
    <t>Elevated Steel Tower welded, and grinded joints, including paintings to engineers detailed design and specifications (Pri. Beam H channel: 203x102x23kg/m, Angle iron: 60x60x5mm, U channel: 100x50mm x 10kg/m, Sec. beam H channel: 127x76mm x 8kg/m</t>
  </si>
  <si>
    <t xml:space="preserve"> </t>
  </si>
  <si>
    <t>Fabrication and mounting of steel members for water reservoir. Refer and follow technical specification, manufactures instructions, site instructions, approved scope of work and working drawings.</t>
  </si>
  <si>
    <t>Provide and install Galvanize steel grating 30mm for all platform including walkway as specified in the design</t>
  </si>
  <si>
    <r>
      <t>M</t>
    </r>
    <r>
      <rPr>
        <vertAlign val="superscript"/>
        <sz val="10"/>
        <color theme="1"/>
        <rFont val="Aptos Narrow"/>
        <family val="2"/>
        <scheme val="minor"/>
      </rPr>
      <t>2</t>
    </r>
  </si>
  <si>
    <t>m3</t>
  </si>
  <si>
    <t>Excavate trench not exceeding (0.6mx0.6mx40m perimeter) to receive block work as foundation</t>
  </si>
  <si>
    <r>
      <t>M</t>
    </r>
    <r>
      <rPr>
        <vertAlign val="superscript"/>
        <sz val="10"/>
        <color theme="1"/>
        <rFont val="Aptos Narrow"/>
        <family val="2"/>
        <scheme val="minor"/>
      </rPr>
      <t>3</t>
    </r>
  </si>
  <si>
    <t>excavate pits to receive concrete for columns at the 4 corners of perimeter fence n.e 1m</t>
  </si>
  <si>
    <t>M3</t>
  </si>
  <si>
    <t>Backfill and ram foundation spread and remove surplus excavated materials</t>
  </si>
  <si>
    <t xml:space="preserve">concrete coulmns to four sides of perimeter fence </t>
  </si>
  <si>
    <t>Plain In-situ concrete (concrete mix – 1:2:4 – 20mm aggregate) in: Foundation (blinding) (0.6mx0.05mx40m)</t>
  </si>
  <si>
    <t>9" hollow sandcrete block work bedded and jointed in cement and sand mortar (mix 1:6) as foundation lining (0.25x3mx.40m)</t>
  </si>
  <si>
    <t xml:space="preserve"> Supply and install 50 x 50 x2.5mm SHS Pipes placed in between IPE columns @ 2m c/c  around the perimeter fence </t>
  </si>
  <si>
    <t xml:space="preserve">supply  and install 50x50x2.5mm SHS Square pipes braced round the fence area as shown in the drawings </t>
  </si>
  <si>
    <t xml:space="preserve">pcs </t>
  </si>
  <si>
    <t>60mmx60mmx5mm angle iron welded to steel columns along the perimeter of the fence.</t>
  </si>
  <si>
    <t>Apply Red oxide as 2 coats to protect the steel columns from corrosion.</t>
  </si>
  <si>
    <t>A142 Wire mesh 6mm welded to the SHS Ppes and IPE columns around the fence perimeter resting on the the top of the laid foundation block wall  40 m perimeter and jointed to block by 2 inches plaster</t>
  </si>
  <si>
    <t>Razor fence galvanized barb wire installed along the entire 40m perimeter inclusive of metal anchorage, "Y"</t>
  </si>
  <si>
    <t>600watts aston solar street light including necessary installation accessories, complete with steel pole stand and concrete footing.</t>
  </si>
  <si>
    <r>
      <t>Supply and spread 10m</t>
    </r>
    <r>
      <rPr>
        <sz val="10"/>
        <color rgb="FF000000"/>
        <rFont val="Calibri"/>
        <family val="2"/>
      </rPr>
      <t>³</t>
    </r>
    <r>
      <rPr>
        <sz val="12.9"/>
        <color rgb="FF000000"/>
        <rFont val="Calibri"/>
        <family val="2"/>
      </rPr>
      <t xml:space="preserve"> </t>
    </r>
    <r>
      <rPr>
        <sz val="10"/>
        <color rgb="FF000000"/>
        <rFont val="Aptos Narrow"/>
        <family val="2"/>
        <scheme val="minor"/>
      </rPr>
      <t>sharp sand within the borehole perimeter and fetching point.</t>
    </r>
  </si>
  <si>
    <t>trip</t>
  </si>
  <si>
    <t>Purpose made steel door with accessories fixed to square pipe column to provide entry and exit with dimension 2mx2m</t>
  </si>
  <si>
    <t>P</t>
  </si>
  <si>
    <t>Landscape fenced area and finish with 1/2'' granite chippings</t>
  </si>
  <si>
    <t>tonnes</t>
  </si>
  <si>
    <t>Q</t>
  </si>
  <si>
    <t>Emulsion Paint light Ash for perimeter wall (perimeter wall)</t>
  </si>
  <si>
    <t>No.</t>
  </si>
  <si>
    <t>INFILTRATION GALLERY COMPLETION REPORT</t>
  </si>
  <si>
    <t>INFILTRATION GALLERY CLEANING AND DISINFECTION</t>
  </si>
  <si>
    <t>Supply and Installation of hybrid Groundfus SQ Flex2.5-2 Pump</t>
  </si>
  <si>
    <t>Supply and Installation of Grundfos CU200 Control Unit</t>
  </si>
  <si>
    <t>Supply materials, fabricate and fix protector/casing for CU200 Control switch</t>
  </si>
  <si>
    <t>Supply and install Groundfos SQF (GF-100) float switch or equivalent including all connecting accessories and cables</t>
  </si>
  <si>
    <t>Supply and installation of 6mm 2 core PV cable from solar panels to CU200 control unit</t>
  </si>
  <si>
    <t xml:space="preserve">Supply and Installation of 10mm Marine safety rope </t>
  </si>
  <si>
    <t xml:space="preserve">Supply and Installation of foreign Indian riser pipes 3m length 1¼" with UPVC Sockets </t>
  </si>
  <si>
    <t>Pre-Installation and hydrogeological investigation</t>
  </si>
  <si>
    <t>WELL EXCAVATION AND GALLERY TRENCH EXCAVATION</t>
  </si>
  <si>
    <t xml:space="preserve">Supply and installation of 4-foot diameter reinforced concrete circular or square culvert rings. </t>
  </si>
  <si>
    <t xml:space="preserve">A full Infiltration Gallery completion report shall be prepared by the service provided and submitted to the Mercy Corps within five days of the completion of the pumping tests. The borehole completion report shall include the following: 
a. A borehole log, showing borehole location, ground surface elevation, measuring point elevation, soil strata, static water level and dimensions of casing, screen position within the well height, grounding, and cap. 
b. Pumping test reports 
c. Result of analysis of water 
d. All other records as specified
</t>
  </si>
  <si>
    <t xml:space="preserve">Provide of suitable gravel pack to fill the annular space between the sides of the the screen. The gravel pack grain sizes should range from  2-3 mm in diameter.
Reasonably homogenous, calibrated, clean from debris, round and preferably siliceous available from the riverbed, free from soil and other materials, including supply, delivery, casting and cleaning. Enough gravel pack shall be installed to completely cover the uppermost screen and yonder by an additional 2-metres to allow for settling. A good supply of water should be introduced with the gravel to prevent bridging. 
</t>
  </si>
  <si>
    <t>GALLERY PIT  DEVELOPMENT</t>
  </si>
  <si>
    <t>GALLERY WELL TEST PUMPING</t>
  </si>
  <si>
    <t>Establish borehole parameters by test pumping the Gallery well for 12 hours and provide well data such as yield, draw-down, Dynamic/Static water level, etc. The following elements will be contained in the test pumping.
a) A period of recovery after production pumping/development. 
b) A pre-test (calibration, typically 2 to 3 hours); 
c) A period of recovery after the pre-test 
d) A step draw-down test 
e) A period of recovery after the step draw-down test 
Refer to test pumping report form for other required data.</t>
  </si>
  <si>
    <t>Carry out pre-drilling hydrogeological investigation as specified (with confirmation report submitted)  Water quality test.</t>
  </si>
  <si>
    <r>
      <t>m</t>
    </r>
    <r>
      <rPr>
        <vertAlign val="superscript"/>
        <sz val="11"/>
        <rFont val="Aptos Narrow"/>
        <family val="2"/>
        <scheme val="minor"/>
      </rPr>
      <t>3</t>
    </r>
  </si>
  <si>
    <r>
      <t>M</t>
    </r>
    <r>
      <rPr>
        <vertAlign val="superscript"/>
        <sz val="11"/>
        <color theme="1"/>
        <rFont val="Aptos Narrow"/>
        <family val="2"/>
        <scheme val="minor"/>
      </rPr>
      <t>2</t>
    </r>
  </si>
  <si>
    <t>Install a ladder to the walkways station and access to solar panels using 60x60x5mm angle steel and SHS40X40X4MM for steps, 50x5mm thick flat bar for belt,  including additional bracing.</t>
  </si>
  <si>
    <r>
      <t xml:space="preserve">Supply and install 5000L PVC </t>
    </r>
    <r>
      <rPr>
        <b/>
        <sz val="11"/>
        <rFont val="Aptos Narrow"/>
        <family val="2"/>
        <scheme val="minor"/>
      </rPr>
      <t>GEEPEE</t>
    </r>
    <r>
      <rPr>
        <sz val="11"/>
        <rFont val="Aptos Narrow"/>
        <family val="2"/>
        <scheme val="minor"/>
      </rPr>
      <t xml:space="preserve"> Tank or its equivalent with all fittings and accessories including union couplings at tank outlets and control valves on each tank. Allow for plumbing works (inlet, outlet, overflow all connected to ground level)</t>
    </r>
  </si>
  <si>
    <t>Allow for plumbing works of the pvc tanks inter-connected to form one inlet and outlet (NOTE: inlet, outlet, overflow pipes all connected to ground level)</t>
  </si>
  <si>
    <t>Supply steel plate material and inscribe the project and logo as directed by MCN personel. The visibility board (8ft x 4 feet) to be mounted on the walk way support structure above the stanchion.</t>
  </si>
  <si>
    <t>Total for 6M high steel tower and installation of 2No. 5,000L pvc tank at Filin Hujji Vet site</t>
  </si>
  <si>
    <t>Excavate for foundation to a depth of 2000m and cart away excavated material</t>
  </si>
  <si>
    <t xml:space="preserve">ELEMENT 2: INFILTRATION GALLERY CONSTRUCTION  AND DEVELOPMENT. </t>
  </si>
  <si>
    <t>NOTE:The pump selection and associated accessories subject to change based on the Gallery  yield</t>
  </si>
  <si>
    <t>The actual pump specs to be determined upon drilling and test pumping. Please take note that the pump may be changed and cost varied to suit the borehole specifications</t>
  </si>
  <si>
    <t>Pump Installation</t>
  </si>
  <si>
    <t>Bundle</t>
  </si>
  <si>
    <t>ELEMENT 4:  6M HIGH STEEL TOWER &amp; INSTALLATION OF 2N0.5,000L PVC TANK-  LABRIJEIJEI COMMUNITY SHELLENG WARD, ADAMAWA, STATE</t>
  </si>
  <si>
    <t>ELEMENT 5:  PERIMETER FENCING</t>
  </si>
  <si>
    <t>Sub Total</t>
  </si>
  <si>
    <t>Super structure (Steel Works and Tanks)</t>
  </si>
  <si>
    <t>Grouting with a mixture of  sharp sand , cement and gravel
The first clay grout of 2 meters length must be placed on top of the gravel pack to stop the grout from plugging the gravel pack. Including supply, delivery, fitting and fixing.
 Install a perimeter casting of 1.5foot around the gallery.</t>
  </si>
  <si>
    <t>Mobilization of drilling and excavation  machine  and necessary tools, equipment to site, erecting,dismantling and demobilize upon completion</t>
  </si>
  <si>
    <t>4 Bags of Cement and requisite concrete materials for blocking the pipe ends and other dressings</t>
  </si>
  <si>
    <t xml:space="preserve">The service provider shall carry out development and cleaning of bored wel by consistent discharge by use of irrigation pumps for 3 hrs upon completion of installation of concrete rings and gravel packing. This shall be done to remove silts, clays and fluid residues deposited in well and on the wallsl . </t>
  </si>
  <si>
    <t xml:space="preserve">To provide an effective perimeter block wall   around the well and  reinforced concrete slab seal of 0.9m above the block wall to cover the well, block wall should above the ground level to prevent the entry of contaminants, up to 1.50 meters depth of the well from the surface shall be grouted using a concrete mix of 1:2:4 
there shall be a 1.5m x 1.5m x 2m concrete slab. 
</t>
  </si>
  <si>
    <t>Supply and Installation of 380 watts, 24V (nominal) mono-crystalline solar panels. Recommended canadian solar, JA, Jinko or approved equivallent. The type, size, brand of the solar panel to be supplied MUST comply to the solar specifications in the annex and MUST be pre-approved before purchase and delivery to site for installation.</t>
  </si>
  <si>
    <t>Supply and installation of 4mm 4 core flat submersible cable to connect pump from installation depth to ground level</t>
  </si>
  <si>
    <t>Supply and Installation of full 6mm 3 core armoured cable from ground level to CU200 control unit.</t>
  </si>
  <si>
    <t>Allow for construction of a masonry chamber 2150 x 1050mm raised 1m above ground level to house the chlorine feeder and water meter</t>
  </si>
  <si>
    <t>Security light</t>
  </si>
  <si>
    <t xml:space="preserve">600watts aston solar street light with motion sensor, coverage distance - 24m, charging time (4-6hrs), working time (12-24hrs), minimum battery capacity </t>
  </si>
  <si>
    <t>Nr</t>
  </si>
  <si>
    <t>Gallery Screen Casing Installations (6nos.) of 3meters each panar of 15 Bar.</t>
  </si>
  <si>
    <t>Frame that will accommodate 6 - 8 -PV panels</t>
  </si>
  <si>
    <r>
      <t>100 X50 X8.3KG/M IPE welded on a base plate  of 12mm</t>
    </r>
    <r>
      <rPr>
        <b/>
        <sz val="10"/>
        <color rgb="FF000000"/>
        <rFont val="Aptos Narrow"/>
        <family val="2"/>
        <scheme val="minor"/>
      </rPr>
      <t xml:space="preserve"> thickness of  300mmx300mm  </t>
    </r>
    <r>
      <rPr>
        <sz val="10"/>
        <color rgb="FF000000"/>
        <rFont val="Aptos Narrow"/>
        <family val="2"/>
        <scheme val="minor"/>
      </rPr>
      <t xml:space="preserve"> and installed on the four corners of perimeter fence with a HDB and nut  of 20 mm  </t>
    </r>
  </si>
  <si>
    <t>Water supply for the Works , scaffolding</t>
  </si>
  <si>
    <t>WELL LINNING</t>
  </si>
  <si>
    <r>
      <t xml:space="preserve">Obtaining not less than 4 feet diameter circular and square culvert internal diameter well, and cubic area excavation of 6.0x6.0m x 15m Using cutters, manual excavators, machines, and other equipment to burrow a well and galLery plane, through all sorts of strata.
Protection of caving by supplying necessary surface casing or retaining materials, and collection of soil samples at every 2m or every change of strata and preserving them for analysis, withdrawal of boring &amp; casing pipes etc. </t>
    </r>
    <r>
      <rPr>
        <b/>
        <sz val="10"/>
        <rFont val="Aptos Narrow"/>
        <family val="2"/>
        <scheme val="minor"/>
      </rPr>
      <t xml:space="preserve">NOTE: PAYMENTS SHALL BE MADE AS PER THE ACTUAL ACTUAL AREA EXCAVATED.                                                                                                          </t>
    </r>
    <r>
      <rPr>
        <sz val="10"/>
        <rFont val="Aptos Narrow"/>
        <family val="2"/>
        <scheme val="minor"/>
      </rPr>
      <t xml:space="preserve">
</t>
    </r>
  </si>
  <si>
    <t>Gallery lanscapping and bed sieve preparation</t>
  </si>
  <si>
    <t>Installation of steel plate platform, ladders, level indicator, hand rails and piping as per drawings. Refer and follow technical specification and approved scope of work.</t>
  </si>
  <si>
    <t>ELEMENT 5:  CONSTRUCTION OF ONE FETCHING POINT &amp; A SOAK AWAY PIT</t>
  </si>
  <si>
    <t>TOTAL (NGN)</t>
  </si>
  <si>
    <t>Secondary network distribution using but not limited to: PVC 11/2" -1" Tee connector, PVC 11/2" -1" 90 degrees elbow, PVC 1" pipe, PVC reducer 11/2" x ¾", GI faucet ¾" high quality tap heads, 0.2m ¾ flexible hose and clip on tap heads to mitigate spillage,  PVC elbow 1"-¾", Teflon tape (thread tape), 2" PVC socket, PVC pipe 2" 6m long, 2"-11/2" PVC reducer</t>
  </si>
  <si>
    <r>
      <t xml:space="preserve">Allow for the supply and reticulation of water from water source to one fetching point including all connecting asscessories and materials and or tools not limited to PVC pipes, valves, reducers, tap heads, elbows, Teflon tapes souckets, reducers, Union including trench excavation not less than 0.6m for laying pipe 11/2" , pipes reticulating water to a distance not exceeding </t>
    </r>
    <r>
      <rPr>
        <b/>
        <sz val="10"/>
        <rFont val="Aptos Narrow"/>
        <family val="2"/>
        <scheme val="minor"/>
      </rPr>
      <t>100m</t>
    </r>
    <r>
      <rPr>
        <sz val="10"/>
        <rFont val="Aptos Narrow"/>
        <family val="2"/>
        <scheme val="minor"/>
      </rPr>
      <t xml:space="preserve"> away from the elevated tanks.</t>
    </r>
  </si>
  <si>
    <t>Concrete work-water Point</t>
  </si>
  <si>
    <t>Excavation</t>
  </si>
  <si>
    <r>
      <t>m</t>
    </r>
    <r>
      <rPr>
        <vertAlign val="superscript"/>
        <sz val="10"/>
        <color theme="1"/>
        <rFont val="Aptos Narrow"/>
        <family val="2"/>
        <scheme val="minor"/>
      </rPr>
      <t>3</t>
    </r>
  </si>
  <si>
    <t>Foundation in two courses of 9" sandcrete block</t>
  </si>
  <si>
    <r>
      <t>m</t>
    </r>
    <r>
      <rPr>
        <vertAlign val="superscript"/>
        <sz val="10"/>
        <color theme="1"/>
        <rFont val="Aptos Narrow"/>
        <family val="2"/>
        <scheme val="minor"/>
      </rPr>
      <t>2</t>
    </r>
  </si>
  <si>
    <t>Concrete blinding (ratio 1:2:4) 50mm thickness</t>
  </si>
  <si>
    <t>Plastering/Rendering of surface/ flooring (ratio 1:4) 20mm thickness</t>
  </si>
  <si>
    <r>
      <t>Pipe installations: Supply and install 10m  1¼" UPVC pipes &amp; fittings laid in block work of fetching point and 6m</t>
    </r>
    <r>
      <rPr>
        <sz val="12"/>
        <color rgb="FF000000"/>
        <rFont val="Aptos Narrow"/>
        <family val="2"/>
        <scheme val="minor"/>
      </rPr>
      <t xml:space="preserve"> ¾" UPVC </t>
    </r>
    <r>
      <rPr>
        <sz val="10"/>
        <color rgb="FF000000"/>
        <rFont val="Aptos Narrow"/>
        <family val="2"/>
        <scheme val="minor"/>
      </rPr>
      <t>pipes and fittings with 12 nos GI Taps</t>
    </r>
  </si>
  <si>
    <t>Block work to house Taps (Fetching points)</t>
  </si>
  <si>
    <t xml:space="preserve">Tiles </t>
  </si>
  <si>
    <t>Soak Pit</t>
  </si>
  <si>
    <t>Blinding in excavated pit (ratio 1:5) 50mm thickness</t>
  </si>
  <si>
    <t>Pit lining with 9" sandcrete blocks</t>
  </si>
  <si>
    <t>Backfill and compact</t>
  </si>
  <si>
    <t>UPVC pipe 4"</t>
  </si>
  <si>
    <t>4" PVC Union</t>
  </si>
  <si>
    <t>PVC Elbow 4" 90 degrees</t>
  </si>
  <si>
    <t>Precast concrete service slab (400x400x75mm)</t>
  </si>
  <si>
    <t>Precast concrete service slab (1500x1500x100mm)</t>
  </si>
  <si>
    <t xml:space="preserve">12mm reinforecement @150 c/c for all precast slabs </t>
  </si>
  <si>
    <t>Anchor for service slab 8mm tensile steel rod</t>
  </si>
  <si>
    <t>2"x 3" hard sawn wood for formwork</t>
  </si>
  <si>
    <t>Plastering of surfaces above ground level and two course below ground level 50mm thick (ratio 1:4)</t>
  </si>
  <si>
    <r>
      <rPr>
        <u/>
        <sz val="10"/>
        <rFont val="Aptos Narrow"/>
        <family val="2"/>
        <scheme val="minor"/>
      </rPr>
      <t>Hardcore as described</t>
    </r>
  </si>
  <si>
    <t>Allow for hardcore filling with hard non-absorbable hardcore including  levelling and consolidating in 150mm layers soak pit</t>
  </si>
  <si>
    <t>Sub Total for Borehole Drilling Carried to Summary</t>
  </si>
  <si>
    <t xml:space="preserve">Animal Trough </t>
  </si>
  <si>
    <t xml:space="preserve">Excavation  for all trough areas </t>
  </si>
  <si>
    <t xml:space="preserve">6mm reinforcemnet bars @300c/c </t>
  </si>
  <si>
    <t>Concrete work 1.2.4 ratio laid on reinforecemnt on all   trough floor and walls areas</t>
  </si>
  <si>
    <t xml:space="preserve">sawn form work of marine boards to specification as shown in drawings </t>
  </si>
  <si>
    <t>m2</t>
  </si>
  <si>
    <t>Sub-Total -Animal Trough</t>
  </si>
  <si>
    <t>Sub total for Gallery Excavation carried to summary</t>
  </si>
  <si>
    <t>Sub total for perimeter fencing</t>
  </si>
  <si>
    <t>Sub-Total fetching point/Reticulation</t>
  </si>
  <si>
    <t>ls</t>
  </si>
  <si>
    <t>Reticulation (500meters)</t>
  </si>
  <si>
    <t>THE BILL OF QUANTITIES FOR THE PROPOSED CONSTRUCTION OF THE INFILTRATION GALLERY, STEEL STANCHION, FETCHING POINTS, SOLARIZATION AND PERIMETER FENCING  AT GWEILA COMMUNITY - SHELLENG WARD, SHELLENG LGA.</t>
  </si>
  <si>
    <t>,</t>
  </si>
  <si>
    <t>SUMMARY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</si>
</sst>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40" x14ac:knownFonts="1">
    <font>
      <sz val="11"/>
      <color theme="1"/>
      <name val="Aptos Narrow"/>
      <family val="2"/>
      <scheme val="minor"/>
    </font>
    <font>
      <sz val="11"/>
      <color theme="1"/>
      <name val="Aptos Narrow"/>
      <family val="2"/>
      <scheme val="minor"/>
    </font>
    <font>
      <b/>
      <sz val="11"/>
      <color rgb="FF3F3F3F"/>
      <name val="Aptos Narrow"/>
      <family val="2"/>
      <scheme val="minor"/>
    </font>
    <font>
      <b/>
      <sz val="11"/>
      <color theme="1"/>
      <name val="Aptos Narrow"/>
      <family val="2"/>
      <scheme val="minor"/>
    </font>
    <font>
      <sz val="10"/>
      <color theme="1"/>
      <name val="Aptos Narrow"/>
      <family val="2"/>
      <scheme val="minor"/>
    </font>
    <font>
      <b/>
      <u/>
      <sz val="10"/>
      <color theme="1"/>
      <name val="Aptos Narrow"/>
      <family val="2"/>
      <scheme val="minor"/>
    </font>
    <font>
      <sz val="10"/>
      <name val="Aptos Narrow"/>
      <family val="2"/>
      <scheme val="minor"/>
    </font>
    <font>
      <b/>
      <u/>
      <sz val="10"/>
      <name val="Aptos Narrow"/>
      <family val="2"/>
      <scheme val="minor"/>
    </font>
    <font>
      <b/>
      <sz val="10"/>
      <color theme="1"/>
      <name val="Aptos Narrow"/>
      <family val="2"/>
      <scheme val="minor"/>
    </font>
    <font>
      <sz val="10"/>
      <name val="Arial"/>
      <family val="2"/>
    </font>
    <font>
      <u/>
      <sz val="10"/>
      <name val="Aptos Narrow"/>
      <family val="2"/>
      <scheme val="minor"/>
    </font>
    <font>
      <b/>
      <sz val="10"/>
      <name val="Aptos Narrow"/>
      <family val="2"/>
      <scheme val="minor"/>
    </font>
    <font>
      <sz val="10"/>
      <color theme="1"/>
      <name val="Times New Roman"/>
      <family val="1"/>
    </font>
    <font>
      <b/>
      <u/>
      <sz val="10"/>
      <color theme="1"/>
      <name val="Times New Roman"/>
      <family val="1"/>
    </font>
    <font>
      <sz val="10"/>
      <name val="Calibri"/>
      <family val="2"/>
    </font>
    <font>
      <b/>
      <sz val="10"/>
      <color theme="1"/>
      <name val="Times New Roman"/>
      <family val="1"/>
    </font>
    <font>
      <b/>
      <i/>
      <sz val="10"/>
      <name val="Aptos Narrow"/>
      <family val="2"/>
      <scheme val="minor"/>
    </font>
    <font>
      <sz val="10"/>
      <color rgb="FF000000"/>
      <name val="Aptos Narrow"/>
      <family val="2"/>
      <scheme val="minor"/>
    </font>
    <font>
      <b/>
      <i/>
      <u/>
      <sz val="10"/>
      <color theme="1"/>
      <name val="Aptos Narrow"/>
      <family val="2"/>
      <scheme val="minor"/>
    </font>
    <font>
      <vertAlign val="superscript"/>
      <sz val="10"/>
      <color theme="1"/>
      <name val="Aptos Narrow"/>
      <family val="2"/>
      <scheme val="minor"/>
    </font>
    <font>
      <b/>
      <u/>
      <sz val="11"/>
      <color theme="1"/>
      <name val="Aptos Narrow"/>
      <family val="2"/>
      <scheme val="minor"/>
    </font>
    <font>
      <sz val="11"/>
      <name val="Aptos Narrow"/>
      <family val="2"/>
      <scheme val="minor"/>
    </font>
    <font>
      <sz val="11"/>
      <color rgb="FF000000"/>
      <name val="Calibri"/>
      <family val="2"/>
    </font>
    <font>
      <sz val="11"/>
      <color theme="1"/>
      <name val="Times New Roman"/>
      <family val="1"/>
    </font>
    <font>
      <b/>
      <u/>
      <sz val="11"/>
      <color theme="1"/>
      <name val="Times New Roman"/>
      <family val="1"/>
    </font>
    <font>
      <b/>
      <sz val="11"/>
      <color theme="1"/>
      <name val="Times New Roman"/>
      <family val="1"/>
    </font>
    <font>
      <b/>
      <sz val="10"/>
      <color rgb="FF000000"/>
      <name val="Aptos Narrow"/>
      <family val="2"/>
      <scheme val="minor"/>
    </font>
    <font>
      <b/>
      <sz val="11"/>
      <name val="Aptos Narrow"/>
      <family val="2"/>
      <scheme val="minor"/>
    </font>
    <font>
      <sz val="11"/>
      <name val="Calibri"/>
      <family val="2"/>
    </font>
    <font>
      <sz val="10"/>
      <color rgb="FF000000"/>
      <name val="Calibri"/>
      <family val="2"/>
    </font>
    <font>
      <sz val="12.9"/>
      <color rgb="FF000000"/>
      <name val="Calibri"/>
      <family val="2"/>
    </font>
    <font>
      <b/>
      <i/>
      <sz val="11"/>
      <name val="Aptos Narrow"/>
      <family val="2"/>
      <scheme val="minor"/>
    </font>
    <font>
      <vertAlign val="superscript"/>
      <sz val="11"/>
      <name val="Aptos Narrow"/>
      <family val="2"/>
      <scheme val="minor"/>
    </font>
    <font>
      <sz val="11"/>
      <color rgb="FF000000"/>
      <name val="Aptos Narrow"/>
      <family val="2"/>
      <scheme val="minor"/>
    </font>
    <font>
      <vertAlign val="superscript"/>
      <sz val="11"/>
      <color theme="1"/>
      <name val="Aptos Narrow"/>
      <family val="2"/>
      <scheme val="minor"/>
    </font>
    <font>
      <sz val="8"/>
      <name val="Aptos Narrow"/>
      <family val="2"/>
      <scheme val="minor"/>
    </font>
    <font>
      <b/>
      <i/>
      <sz val="10"/>
      <color rgb="FF000000"/>
      <name val="Aptos Narrow"/>
      <family val="2"/>
      <scheme val="minor"/>
    </font>
    <font>
      <sz val="12"/>
      <color rgb="FF000000"/>
      <name val="Aptos Narrow"/>
      <family val="2"/>
      <scheme val="minor"/>
    </font>
    <font>
      <b/>
      <vertAlign val="superscript"/>
      <sz val="10"/>
      <color rgb="FF000000"/>
      <name val="Aptos Narrow"/>
      <family val="2"/>
      <scheme val="minor"/>
    </font>
    <font>
      <sz val="10"/>
      <name val="Aptos Narrow"/>
      <scheme val="minor"/>
    </font>
  </fonts>
  <fills count="11">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bgColor theme="0"/>
      </patternFill>
    </fill>
    <fill>
      <patternFill patternType="solid">
        <fgColor theme="4" tint="0.39997558519241921"/>
        <bgColor indexed="64"/>
      </patternFill>
    </fill>
    <fill>
      <patternFill patternType="solid">
        <fgColor theme="0" tint="-0.499984740745262"/>
        <bgColor indexed="64"/>
      </patternFill>
    </fill>
    <fill>
      <patternFill patternType="solid">
        <fgColor theme="0"/>
        <bgColor rgb="FFFFFF00"/>
      </patternFill>
    </fill>
    <fill>
      <patternFill patternType="solid">
        <fgColor theme="3" tint="0.89999084444715716"/>
        <bgColor indexed="64"/>
      </patternFill>
    </fill>
    <fill>
      <patternFill patternType="solid">
        <fgColor theme="2"/>
        <bgColor indexed="64"/>
      </patternFill>
    </fill>
    <fill>
      <patternFill patternType="solid">
        <fgColor theme="2"/>
        <bgColor rgb="FFFFFF00"/>
      </patternFill>
    </fill>
  </fills>
  <borders count="40">
    <border>
      <left/>
      <right/>
      <top/>
      <bottom/>
      <diagonal/>
    </border>
    <border>
      <left style="thin">
        <color rgb="FF3F3F3F"/>
      </left>
      <right style="thin">
        <color rgb="FF3F3F3F"/>
      </right>
      <top style="thin">
        <color rgb="FF3F3F3F"/>
      </top>
      <bottom style="thin">
        <color rgb="FF3F3F3F"/>
      </bottom>
      <diagonal/>
    </border>
    <border>
      <left/>
      <right/>
      <top style="medium">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double">
        <color rgb="FF000000"/>
      </right>
      <top/>
      <bottom style="thin">
        <color rgb="FF000000"/>
      </bottom>
      <diagonal/>
    </border>
    <border>
      <left style="thin">
        <color auto="1"/>
      </left>
      <right style="thin">
        <color auto="1"/>
      </right>
      <top/>
      <bottom/>
      <diagonal/>
    </border>
    <border>
      <left/>
      <right style="thin">
        <color auto="1"/>
      </right>
      <top/>
      <bottom/>
      <diagonal/>
    </border>
    <border>
      <left style="double">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style="thin">
        <color indexed="64"/>
      </top>
      <bottom style="double">
        <color indexed="64"/>
      </bottom>
      <diagonal/>
    </border>
    <border>
      <left style="double">
        <color rgb="FF000000"/>
      </left>
      <right style="thin">
        <color rgb="FF000000"/>
      </right>
      <top/>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double">
        <color rgb="FF000000"/>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000000"/>
      </left>
      <right style="medium">
        <color rgb="FF000000"/>
      </right>
      <top/>
      <bottom/>
      <diagonal/>
    </border>
    <border>
      <left style="medium">
        <color rgb="FF000000"/>
      </left>
      <right/>
      <top/>
      <bottom style="medium">
        <color rgb="FF000000"/>
      </bottom>
      <diagonal/>
    </border>
    <border>
      <left/>
      <right/>
      <top/>
      <bottom style="double">
        <color indexed="64"/>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rgb="FF3F3F3F"/>
      </left>
      <right style="thin">
        <color rgb="FF3F3F3F"/>
      </right>
      <top/>
      <bottom style="thin">
        <color rgb="FF3F3F3F"/>
      </bottom>
      <diagonal/>
    </border>
    <border>
      <left style="medium">
        <color rgb="FF000000"/>
      </left>
      <right/>
      <top style="thin">
        <color rgb="FF3F3F3F"/>
      </top>
      <bottom style="medium">
        <color rgb="FF000000"/>
      </bottom>
      <diagonal/>
    </border>
    <border>
      <left/>
      <right/>
      <top style="thin">
        <color rgb="FF3F3F3F"/>
      </top>
      <bottom style="medium">
        <color rgb="FF000000"/>
      </bottom>
      <diagonal/>
    </border>
    <border>
      <left/>
      <right style="thin">
        <color auto="1"/>
      </right>
      <top style="thin">
        <color rgb="FF3F3F3F"/>
      </top>
      <bottom style="medium">
        <color rgb="FF000000"/>
      </bottom>
      <diagonal/>
    </border>
    <border>
      <left style="thin">
        <color rgb="FF3F3F3F"/>
      </left>
      <right/>
      <top style="thin">
        <color rgb="FF3F3F3F"/>
      </top>
      <bottom/>
      <diagonal/>
    </border>
    <border>
      <left/>
      <right/>
      <top style="thin">
        <color rgb="FF3F3F3F"/>
      </top>
      <bottom/>
      <diagonal/>
    </border>
  </borders>
  <cellStyleXfs count="6">
    <xf numFmtId="0" fontId="0" fillId="0" borderId="0"/>
    <xf numFmtId="43" fontId="1" fillId="0" borderId="0" applyFont="0" applyFill="0" applyBorder="0" applyAlignment="0" applyProtection="0"/>
    <xf numFmtId="0" fontId="2" fillId="2" borderId="1" applyNumberFormat="0" applyAlignment="0" applyProtection="0"/>
    <xf numFmtId="0" fontId="9" fillId="0" borderId="0"/>
    <xf numFmtId="43" fontId="9" fillId="0" borderId="0" applyFont="0" applyFill="0" applyBorder="0" applyAlignment="0" applyProtection="0"/>
    <xf numFmtId="0" fontId="22" fillId="0" borderId="0"/>
  </cellStyleXfs>
  <cellXfs count="321">
    <xf numFmtId="0" fontId="0" fillId="0" borderId="0" xfId="0"/>
    <xf numFmtId="0" fontId="4" fillId="0" borderId="0" xfId="0" applyFont="1"/>
    <xf numFmtId="0" fontId="4" fillId="0" borderId="0" xfId="0" applyFont="1" applyAlignment="1">
      <alignment horizontal="center" vertical="center"/>
    </xf>
    <xf numFmtId="0" fontId="4" fillId="0" borderId="2" xfId="0" applyFont="1" applyBorder="1"/>
    <xf numFmtId="1" fontId="4"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3" borderId="2" xfId="0" applyFont="1" applyFill="1" applyBorder="1" applyAlignment="1">
      <alignment horizontal="center" vertical="center"/>
    </xf>
    <xf numFmtId="43" fontId="4" fillId="0" borderId="2" xfId="0" applyNumberFormat="1"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vertical="top"/>
    </xf>
    <xf numFmtId="0" fontId="4" fillId="0" borderId="0" xfId="0" applyFont="1" applyAlignment="1">
      <alignment vertical="center" wrapText="1"/>
    </xf>
    <xf numFmtId="0" fontId="4" fillId="0" borderId="0" xfId="0" applyFont="1" applyAlignment="1">
      <alignment vertical="center"/>
    </xf>
    <xf numFmtId="0" fontId="8" fillId="0" borderId="8" xfId="0" applyFont="1" applyBorder="1" applyAlignment="1">
      <alignment horizontal="center" vertical="center"/>
    </xf>
    <xf numFmtId="0" fontId="8" fillId="0" borderId="9" xfId="0" applyFont="1" applyBorder="1" applyAlignment="1">
      <alignment horizontal="left" vertical="center"/>
    </xf>
    <xf numFmtId="3" fontId="8" fillId="0" borderId="9"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3" borderId="10" xfId="0" applyFont="1" applyFill="1" applyBorder="1" applyAlignment="1">
      <alignment horizontal="center" vertical="center"/>
    </xf>
    <xf numFmtId="43" fontId="8" fillId="0" borderId="11" xfId="0" applyNumberFormat="1" applyFont="1" applyBorder="1" applyAlignment="1">
      <alignment horizontal="center" vertical="center" wrapText="1"/>
    </xf>
    <xf numFmtId="0" fontId="6" fillId="0" borderId="12" xfId="3" applyFont="1" applyBorder="1" applyAlignment="1">
      <alignment horizontal="center" vertical="center"/>
    </xf>
    <xf numFmtId="0" fontId="10" fillId="0" borderId="12" xfId="3" applyFont="1" applyBorder="1" applyAlignment="1">
      <alignment vertical="center"/>
    </xf>
    <xf numFmtId="0" fontId="6" fillId="0" borderId="12" xfId="3" applyFont="1" applyBorder="1" applyAlignment="1">
      <alignment vertical="center"/>
    </xf>
    <xf numFmtId="0" fontId="6" fillId="0" borderId="12" xfId="3" applyFont="1" applyBorder="1" applyAlignment="1" applyProtection="1">
      <alignment horizontal="center" vertical="center"/>
      <protection locked="0"/>
    </xf>
    <xf numFmtId="43" fontId="6" fillId="3" borderId="12" xfId="4" applyFont="1" applyFill="1" applyBorder="1" applyAlignment="1" applyProtection="1">
      <alignment horizontal="center" vertical="center"/>
      <protection locked="0"/>
    </xf>
    <xf numFmtId="43" fontId="11" fillId="0" borderId="13" xfId="1" applyFont="1" applyFill="1" applyBorder="1" applyAlignment="1">
      <alignment horizontal="center" vertical="center" wrapText="1"/>
    </xf>
    <xf numFmtId="0" fontId="6" fillId="0" borderId="12" xfId="3" applyFont="1" applyBorder="1" applyAlignment="1">
      <alignment vertical="center" wrapText="1"/>
    </xf>
    <xf numFmtId="2" fontId="6" fillId="0" borderId="12" xfId="3" applyNumberFormat="1" applyFont="1" applyBorder="1" applyAlignment="1">
      <alignment horizontal="center" vertical="center"/>
    </xf>
    <xf numFmtId="43" fontId="6" fillId="0" borderId="12" xfId="4" applyFont="1" applyFill="1" applyBorder="1" applyAlignment="1" applyProtection="1">
      <alignment horizontal="center" vertical="center"/>
      <protection locked="0"/>
    </xf>
    <xf numFmtId="0" fontId="4" fillId="0" borderId="14" xfId="0" applyFont="1" applyBorder="1" applyAlignment="1">
      <alignment horizontal="center" vertical="top"/>
    </xf>
    <xf numFmtId="0" fontId="4" fillId="0" borderId="15" xfId="0" applyFont="1" applyBorder="1"/>
    <xf numFmtId="1" fontId="4" fillId="0" borderId="16" xfId="0" applyNumberFormat="1" applyFont="1" applyBorder="1" applyAlignment="1">
      <alignment horizontal="center" vertical="center"/>
    </xf>
    <xf numFmtId="0" fontId="4" fillId="0" borderId="15" xfId="0" applyFont="1" applyBorder="1" applyAlignment="1">
      <alignment horizontal="center" vertical="center"/>
    </xf>
    <xf numFmtId="0" fontId="4" fillId="3" borderId="16" xfId="0" applyFont="1" applyFill="1" applyBorder="1" applyAlignment="1">
      <alignment horizontal="center" vertical="center"/>
    </xf>
    <xf numFmtId="43" fontId="4" fillId="0" borderId="15" xfId="0" applyNumberFormat="1" applyFont="1" applyBorder="1" applyAlignment="1">
      <alignment horizontal="center" vertical="center"/>
    </xf>
    <xf numFmtId="1" fontId="4" fillId="0" borderId="0" xfId="0" applyNumberFormat="1" applyFont="1" applyAlignment="1">
      <alignment horizontal="center" vertical="center"/>
    </xf>
    <xf numFmtId="0" fontId="4" fillId="3" borderId="0" xfId="0" applyFont="1" applyFill="1" applyAlignment="1">
      <alignment horizontal="center" vertical="center"/>
    </xf>
    <xf numFmtId="43" fontId="4" fillId="0" borderId="0" xfId="0" applyNumberFormat="1" applyFont="1" applyAlignment="1">
      <alignment horizontal="center" vertical="center"/>
    </xf>
    <xf numFmtId="0" fontId="12" fillId="0" borderId="0" xfId="0" applyFont="1" applyAlignment="1">
      <alignment vertical="center"/>
    </xf>
    <xf numFmtId="0" fontId="13" fillId="0" borderId="0" xfId="0" applyFont="1" applyAlignment="1">
      <alignment vertical="center" wrapText="1"/>
    </xf>
    <xf numFmtId="0" fontId="4" fillId="0" borderId="21" xfId="0" applyFont="1" applyBorder="1" applyAlignment="1">
      <alignment horizontal="center" vertical="center"/>
    </xf>
    <xf numFmtId="0" fontId="4" fillId="3" borderId="21" xfId="0" applyFont="1" applyFill="1" applyBorder="1" applyAlignment="1">
      <alignment horizontal="center" vertical="center"/>
    </xf>
    <xf numFmtId="43" fontId="4" fillId="0" borderId="21" xfId="0" applyNumberFormat="1" applyFont="1" applyBorder="1" applyAlignment="1">
      <alignment horizontal="center" vertical="center"/>
    </xf>
    <xf numFmtId="0" fontId="12" fillId="0" borderId="0" xfId="0" applyFont="1"/>
    <xf numFmtId="0" fontId="15" fillId="0" borderId="8" xfId="0" applyFont="1" applyBorder="1" applyAlignment="1">
      <alignment horizontal="center" vertical="center"/>
    </xf>
    <xf numFmtId="0" fontId="15" fillId="0" borderId="9" xfId="0" applyFont="1" applyBorder="1" applyAlignment="1">
      <alignment horizontal="left" vertical="center"/>
    </xf>
    <xf numFmtId="3" fontId="15" fillId="0" borderId="9" xfId="0" applyNumberFormat="1" applyFont="1" applyBorder="1" applyAlignment="1">
      <alignment horizontal="center" vertical="center" wrapText="1"/>
    </xf>
    <xf numFmtId="0" fontId="15" fillId="0" borderId="10" xfId="0" applyFont="1" applyBorder="1" applyAlignment="1">
      <alignment horizontal="center" vertical="center" wrapText="1"/>
    </xf>
    <xf numFmtId="43" fontId="15" fillId="3" borderId="10" xfId="1" applyFont="1" applyFill="1" applyBorder="1" applyAlignment="1">
      <alignment horizontal="center" vertical="center"/>
    </xf>
    <xf numFmtId="43" fontId="15" fillId="0" borderId="11" xfId="0" applyNumberFormat="1" applyFont="1" applyBorder="1" applyAlignment="1">
      <alignment horizontal="center" vertical="center" wrapText="1"/>
    </xf>
    <xf numFmtId="0" fontId="15" fillId="0" borderId="22" xfId="0" applyFont="1" applyBorder="1" applyAlignment="1">
      <alignment horizontal="center" vertical="center"/>
    </xf>
    <xf numFmtId="0" fontId="15" fillId="0" borderId="0" xfId="0" applyFont="1" applyAlignment="1">
      <alignment horizontal="left" vertical="center"/>
    </xf>
    <xf numFmtId="3" fontId="15" fillId="0" borderId="0" xfId="0" applyNumberFormat="1" applyFont="1" applyAlignment="1">
      <alignment horizontal="center" vertical="center" wrapText="1"/>
    </xf>
    <xf numFmtId="0" fontId="15" fillId="0" borderId="23" xfId="0" applyFont="1" applyBorder="1" applyAlignment="1">
      <alignment horizontal="center" vertical="center" wrapText="1"/>
    </xf>
    <xf numFmtId="43" fontId="15" fillId="3" borderId="0" xfId="1" applyFont="1" applyFill="1" applyBorder="1" applyAlignment="1">
      <alignment horizontal="center" vertical="center"/>
    </xf>
    <xf numFmtId="43" fontId="15" fillId="0" borderId="5" xfId="0" applyNumberFormat="1" applyFont="1" applyBorder="1" applyAlignment="1">
      <alignment horizontal="center" vertical="center" wrapText="1"/>
    </xf>
    <xf numFmtId="0" fontId="12" fillId="0" borderId="0" xfId="0" applyFont="1" applyAlignment="1">
      <alignment horizontal="left" vertical="center" wrapText="1"/>
    </xf>
    <xf numFmtId="3" fontId="12" fillId="0" borderId="0" xfId="0" applyNumberFormat="1" applyFont="1" applyAlignment="1">
      <alignment horizontal="center" vertical="center" wrapText="1"/>
    </xf>
    <xf numFmtId="0" fontId="12" fillId="0" borderId="23" xfId="0" applyFont="1" applyBorder="1" applyAlignment="1">
      <alignment horizontal="center" vertical="center" wrapText="1"/>
    </xf>
    <xf numFmtId="43" fontId="12" fillId="0" borderId="5" xfId="0" applyNumberFormat="1" applyFont="1" applyBorder="1" applyAlignment="1">
      <alignment horizontal="center" vertical="center" wrapText="1"/>
    </xf>
    <xf numFmtId="0" fontId="12" fillId="0" borderId="14" xfId="0" applyFont="1" applyBorder="1" applyAlignment="1">
      <alignment horizontal="center" vertical="top"/>
    </xf>
    <xf numFmtId="0" fontId="16" fillId="0" borderId="24" xfId="0" applyFont="1" applyBorder="1" applyAlignment="1">
      <alignment wrapText="1"/>
    </xf>
    <xf numFmtId="1" fontId="12" fillId="0" borderId="0" xfId="0" applyNumberFormat="1" applyFont="1" applyAlignment="1">
      <alignment horizontal="center" vertical="center"/>
    </xf>
    <xf numFmtId="0" fontId="12" fillId="0" borderId="23" xfId="0" applyFont="1" applyBorder="1" applyAlignment="1">
      <alignment horizontal="center" vertical="center"/>
    </xf>
    <xf numFmtId="43" fontId="12" fillId="3" borderId="0" xfId="1" applyFont="1" applyFill="1" applyAlignment="1">
      <alignment horizontal="center" vertical="center"/>
    </xf>
    <xf numFmtId="43" fontId="12" fillId="0" borderId="23" xfId="0" applyNumberFormat="1" applyFont="1" applyBorder="1" applyAlignment="1">
      <alignment horizontal="center" vertical="center"/>
    </xf>
    <xf numFmtId="0" fontId="12" fillId="0" borderId="22" xfId="0" applyFont="1" applyBorder="1" applyAlignment="1">
      <alignment horizontal="center" vertical="top"/>
    </xf>
    <xf numFmtId="0" fontId="6" fillId="0" borderId="24" xfId="0" applyFont="1" applyBorder="1" applyAlignment="1">
      <alignment wrapText="1"/>
    </xf>
    <xf numFmtId="0" fontId="6" fillId="0" borderId="24" xfId="0" applyFont="1" applyBorder="1" applyAlignment="1">
      <alignment horizontal="center" vertical="center" wrapText="1"/>
    </xf>
    <xf numFmtId="2" fontId="4" fillId="0" borderId="24" xfId="0" applyNumberFormat="1" applyFont="1" applyBorder="1" applyAlignment="1">
      <alignment horizontal="center" vertical="center"/>
    </xf>
    <xf numFmtId="43" fontId="6" fillId="0" borderId="24" xfId="1" applyFont="1" applyFill="1" applyBorder="1" applyAlignment="1">
      <alignment horizontal="right" vertical="center" wrapText="1"/>
    </xf>
    <xf numFmtId="0" fontId="4" fillId="0" borderId="24" xfId="0" applyFont="1" applyBorder="1" applyAlignment="1">
      <alignment horizontal="center" vertical="center"/>
    </xf>
    <xf numFmtId="43" fontId="6" fillId="3" borderId="24" xfId="1" applyFont="1" applyFill="1" applyBorder="1" applyAlignment="1">
      <alignment horizontal="right" vertical="center" wrapText="1"/>
    </xf>
    <xf numFmtId="0" fontId="8" fillId="0" borderId="24" xfId="0" applyFont="1" applyBorder="1" applyAlignment="1">
      <alignment wrapText="1"/>
    </xf>
    <xf numFmtId="0" fontId="4" fillId="0" borderId="24" xfId="0" applyFont="1" applyBorder="1" applyAlignment="1">
      <alignment wrapText="1"/>
    </xf>
    <xf numFmtId="49" fontId="12" fillId="0" borderId="22" xfId="0" applyNumberFormat="1" applyFont="1" applyBorder="1" applyAlignment="1">
      <alignment horizontal="center" vertical="top" wrapText="1"/>
    </xf>
    <xf numFmtId="0" fontId="11" fillId="0" borderId="24" xfId="0" applyFont="1" applyBorder="1" applyAlignment="1">
      <alignment wrapText="1"/>
    </xf>
    <xf numFmtId="43" fontId="11" fillId="0" borderId="24" xfId="1" applyFont="1" applyFill="1" applyBorder="1" applyAlignment="1">
      <alignment horizontal="right" vertical="center" wrapText="1"/>
    </xf>
    <xf numFmtId="0" fontId="11" fillId="0" borderId="24" xfId="0" applyFont="1" applyBorder="1" applyAlignment="1">
      <alignment horizontal="center" vertical="center" wrapText="1"/>
    </xf>
    <xf numFmtId="43" fontId="11" fillId="3" borderId="24" xfId="1" applyFont="1" applyFill="1" applyBorder="1" applyAlignment="1">
      <alignment horizontal="right" vertical="center" wrapText="1"/>
    </xf>
    <xf numFmtId="0" fontId="11" fillId="0" borderId="24" xfId="0" quotePrefix="1" applyFont="1" applyBorder="1" applyAlignment="1">
      <alignment wrapText="1"/>
    </xf>
    <xf numFmtId="0" fontId="17" fillId="0" borderId="24" xfId="0" applyFont="1" applyBorder="1" applyAlignment="1">
      <alignment horizontal="center" vertical="center" wrapText="1"/>
    </xf>
    <xf numFmtId="2" fontId="6" fillId="0" borderId="24" xfId="0" applyNumberFormat="1" applyFont="1" applyBorder="1" applyAlignment="1">
      <alignment horizontal="center" vertical="center" wrapText="1"/>
    </xf>
    <xf numFmtId="49" fontId="12" fillId="0" borderId="25" xfId="0" applyNumberFormat="1" applyFont="1" applyBorder="1" applyAlignment="1">
      <alignment horizontal="center" vertical="top" wrapText="1"/>
    </xf>
    <xf numFmtId="0" fontId="6" fillId="0" borderId="26" xfId="0" applyFont="1" applyBorder="1" applyAlignment="1">
      <alignment horizontal="center" vertical="center" wrapText="1"/>
    </xf>
    <xf numFmtId="43" fontId="6" fillId="3" borderId="27" xfId="1" applyFont="1" applyFill="1" applyBorder="1" applyAlignment="1">
      <alignment horizontal="right" vertical="center" wrapText="1"/>
    </xf>
    <xf numFmtId="0" fontId="6" fillId="0" borderId="24" xfId="0" applyFont="1" applyBorder="1" applyAlignment="1">
      <alignment vertical="center" wrapText="1"/>
    </xf>
    <xf numFmtId="0" fontId="11" fillId="0" borderId="26" xfId="0" applyFont="1" applyBorder="1" applyAlignment="1">
      <alignment vertical="center" wrapText="1"/>
    </xf>
    <xf numFmtId="43" fontId="11" fillId="3" borderId="27" xfId="1" applyFont="1" applyFill="1" applyBorder="1" applyAlignment="1">
      <alignment vertical="center" wrapText="1"/>
    </xf>
    <xf numFmtId="43" fontId="11" fillId="0" borderId="24" xfId="1" applyFont="1" applyFill="1" applyBorder="1" applyAlignment="1">
      <alignment vertical="center" wrapText="1"/>
    </xf>
    <xf numFmtId="0" fontId="6" fillId="0" borderId="26" xfId="0" applyFont="1" applyBorder="1" applyAlignment="1">
      <alignment vertical="center" wrapText="1"/>
    </xf>
    <xf numFmtId="0" fontId="4" fillId="0" borderId="30" xfId="0" applyFont="1" applyBorder="1" applyAlignment="1">
      <alignment horizontal="center" vertical="center"/>
    </xf>
    <xf numFmtId="0" fontId="4" fillId="3" borderId="30" xfId="0" applyFont="1" applyFill="1" applyBorder="1" applyAlignment="1">
      <alignment horizontal="center" vertical="center"/>
    </xf>
    <xf numFmtId="43" fontId="4" fillId="0" borderId="30" xfId="0" applyNumberFormat="1" applyFont="1" applyBorder="1" applyAlignment="1">
      <alignment horizontal="center" vertical="center"/>
    </xf>
    <xf numFmtId="0" fontId="8" fillId="0" borderId="0" xfId="0" applyFont="1" applyAlignment="1">
      <alignment horizontal="center" vertical="center"/>
    </xf>
    <xf numFmtId="0" fontId="18" fillId="0" borderId="0" xfId="0" applyFont="1" applyAlignment="1">
      <alignment horizontal="left" vertical="center"/>
    </xf>
    <xf numFmtId="3" fontId="8" fillId="0" borderId="0" xfId="0" applyNumberFormat="1" applyFont="1" applyAlignment="1">
      <alignment horizontal="center" vertical="center" wrapText="1"/>
    </xf>
    <xf numFmtId="0" fontId="8" fillId="0" borderId="0" xfId="0" applyFont="1" applyAlignment="1">
      <alignment horizontal="center" vertical="center" wrapText="1"/>
    </xf>
    <xf numFmtId="0" fontId="8" fillId="3" borderId="0" xfId="0" applyFont="1" applyFill="1" applyAlignment="1">
      <alignment horizontal="center" vertical="center"/>
    </xf>
    <xf numFmtId="43" fontId="8" fillId="0" borderId="0" xfId="0" applyNumberFormat="1" applyFont="1" applyAlignment="1">
      <alignment horizontal="center" vertical="center" wrapText="1"/>
    </xf>
    <xf numFmtId="0" fontId="18" fillId="0" borderId="0" xfId="0" applyFont="1" applyAlignment="1">
      <alignment horizontal="left" vertical="center" wrapText="1"/>
    </xf>
    <xf numFmtId="0" fontId="4" fillId="0" borderId="24" xfId="0" applyFont="1" applyBorder="1" applyAlignment="1">
      <alignment horizontal="center"/>
    </xf>
    <xf numFmtId="0" fontId="11" fillId="0" borderId="26" xfId="0" applyFont="1" applyBorder="1" applyAlignment="1">
      <alignment wrapText="1"/>
    </xf>
    <xf numFmtId="0" fontId="6" fillId="0" borderId="26" xfId="0" applyFont="1" applyBorder="1" applyAlignment="1">
      <alignment wrapText="1"/>
    </xf>
    <xf numFmtId="0" fontId="8" fillId="0" borderId="24" xfId="0" applyFont="1" applyBorder="1" applyAlignment="1">
      <alignment horizontal="center" vertical="center"/>
    </xf>
    <xf numFmtId="0" fontId="4" fillId="0" borderId="24" xfId="0" applyFont="1" applyBorder="1"/>
    <xf numFmtId="0" fontId="1" fillId="0" borderId="0" xfId="0" applyFont="1" applyAlignment="1">
      <alignment vertical="center"/>
    </xf>
    <xf numFmtId="0" fontId="1" fillId="0" borderId="24" xfId="0" applyFont="1" applyBorder="1" applyAlignment="1">
      <alignment horizontal="center" vertical="center"/>
    </xf>
    <xf numFmtId="43" fontId="1" fillId="0" borderId="24" xfId="0" applyNumberFormat="1" applyFont="1" applyBorder="1" applyAlignment="1">
      <alignment horizontal="center" vertical="center"/>
    </xf>
    <xf numFmtId="0" fontId="1" fillId="0" borderId="0" xfId="0" applyFont="1"/>
    <xf numFmtId="0" fontId="23" fillId="0" borderId="0" xfId="0" applyFont="1" applyAlignment="1">
      <alignment vertical="center"/>
    </xf>
    <xf numFmtId="0" fontId="23" fillId="0" borderId="0" xfId="0" applyFont="1"/>
    <xf numFmtId="0" fontId="25" fillId="0" borderId="10" xfId="0" applyFont="1" applyBorder="1" applyAlignment="1">
      <alignment horizontal="center" vertical="center" wrapText="1"/>
    </xf>
    <xf numFmtId="0" fontId="25" fillId="3" borderId="10" xfId="0" applyFont="1" applyFill="1" applyBorder="1" applyAlignment="1">
      <alignment horizontal="center" vertical="center"/>
    </xf>
    <xf numFmtId="43" fontId="25" fillId="0" borderId="11" xfId="0" applyNumberFormat="1" applyFont="1" applyBorder="1" applyAlignment="1">
      <alignment horizontal="center" vertical="center" wrapText="1"/>
    </xf>
    <xf numFmtId="0" fontId="17" fillId="0" borderId="24" xfId="0" applyFont="1" applyBorder="1" applyAlignment="1">
      <alignment horizontal="left" vertical="center" wrapText="1"/>
    </xf>
    <xf numFmtId="0" fontId="24" fillId="0" borderId="0" xfId="0" applyFont="1" applyAlignment="1">
      <alignment vertical="center" wrapText="1"/>
    </xf>
    <xf numFmtId="0" fontId="25" fillId="0" borderId="8" xfId="0" applyFont="1" applyBorder="1" applyAlignment="1">
      <alignment horizontal="center" vertical="center"/>
    </xf>
    <xf numFmtId="0" fontId="25" fillId="0" borderId="9" xfId="0" applyFont="1" applyBorder="1" applyAlignment="1">
      <alignment horizontal="left" vertical="center"/>
    </xf>
    <xf numFmtId="3" fontId="25" fillId="0" borderId="9" xfId="0" applyNumberFormat="1" applyFont="1" applyBorder="1" applyAlignment="1">
      <alignment horizontal="center" vertical="center" wrapText="1"/>
    </xf>
    <xf numFmtId="0" fontId="4" fillId="0" borderId="32" xfId="0" applyFont="1" applyBorder="1" applyAlignment="1">
      <alignment horizontal="center" vertical="center"/>
    </xf>
    <xf numFmtId="0" fontId="17" fillId="0" borderId="24" xfId="0" applyFont="1" applyBorder="1" applyAlignment="1">
      <alignment wrapText="1"/>
    </xf>
    <xf numFmtId="43" fontId="4" fillId="0" borderId="32" xfId="1" applyFont="1" applyFill="1" applyBorder="1" applyAlignment="1">
      <alignment horizontal="right" vertical="center"/>
    </xf>
    <xf numFmtId="0" fontId="17" fillId="0" borderId="24" xfId="0" applyFont="1" applyBorder="1" applyAlignment="1">
      <alignment horizontal="left" vertical="top" wrapText="1"/>
    </xf>
    <xf numFmtId="0" fontId="4" fillId="0" borderId="0" xfId="0" applyFont="1" applyAlignment="1">
      <alignment horizontal="left" vertical="center" wrapText="1"/>
    </xf>
    <xf numFmtId="0" fontId="4" fillId="0" borderId="33" xfId="0" applyFont="1" applyBorder="1" applyAlignment="1">
      <alignment horizontal="center" vertical="center"/>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21" fillId="0" borderId="1" xfId="2" applyFont="1" applyFill="1" applyAlignment="1">
      <alignment horizontal="left" vertical="top" wrapText="1"/>
    </xf>
    <xf numFmtId="0" fontId="21" fillId="0" borderId="1" xfId="2" applyFont="1" applyFill="1" applyAlignment="1">
      <alignment horizontal="center" vertical="center"/>
    </xf>
    <xf numFmtId="0" fontId="4" fillId="3" borderId="0" xfId="0" applyFont="1" applyFill="1" applyAlignment="1">
      <alignment vertical="center"/>
    </xf>
    <xf numFmtId="43" fontId="4" fillId="0" borderId="24" xfId="1" applyFont="1" applyFill="1" applyBorder="1" applyAlignment="1">
      <alignment horizontal="right" wrapText="1"/>
    </xf>
    <xf numFmtId="0" fontId="17" fillId="0" borderId="31" xfId="0" applyFont="1" applyBorder="1" applyAlignment="1">
      <alignment horizontal="center" wrapText="1"/>
    </xf>
    <xf numFmtId="0" fontId="4" fillId="0" borderId="31" xfId="0" applyFont="1" applyBorder="1" applyAlignment="1">
      <alignment horizontal="center"/>
    </xf>
    <xf numFmtId="2" fontId="4" fillId="0" borderId="27" xfId="1" applyNumberFormat="1" applyFont="1" applyFill="1" applyBorder="1" applyAlignment="1">
      <alignment horizontal="right"/>
    </xf>
    <xf numFmtId="43" fontId="8" fillId="0" borderId="24" xfId="1" applyFont="1" applyFill="1" applyBorder="1" applyAlignment="1">
      <alignment horizontal="right"/>
    </xf>
    <xf numFmtId="0" fontId="8" fillId="0" borderId="24" xfId="0" applyFont="1" applyBorder="1" applyAlignment="1">
      <alignment horizontal="center"/>
    </xf>
    <xf numFmtId="2" fontId="8" fillId="0" borderId="24" xfId="0" applyNumberFormat="1" applyFont="1" applyBorder="1" applyAlignment="1">
      <alignment horizontal="right" wrapText="1"/>
    </xf>
    <xf numFmtId="43" fontId="8" fillId="0" borderId="24" xfId="1" applyFont="1" applyFill="1" applyBorder="1" applyAlignment="1">
      <alignment horizontal="right" wrapText="1"/>
    </xf>
    <xf numFmtId="43" fontId="4" fillId="0" borderId="24" xfId="1" applyFont="1" applyFill="1" applyBorder="1" applyAlignment="1">
      <alignment horizontal="right"/>
    </xf>
    <xf numFmtId="0" fontId="20" fillId="4" borderId="24" xfId="0" applyFont="1" applyFill="1" applyBorder="1" applyAlignment="1">
      <alignment vertical="center" wrapText="1"/>
    </xf>
    <xf numFmtId="0" fontId="1" fillId="5" borderId="0" xfId="0" applyFont="1" applyFill="1"/>
    <xf numFmtId="0" fontId="31" fillId="0" borderId="24" xfId="0" applyFont="1" applyBorder="1" applyAlignment="1">
      <alignment wrapText="1"/>
    </xf>
    <xf numFmtId="1" fontId="1" fillId="0" borderId="24" xfId="0" applyNumberFormat="1" applyFont="1" applyBorder="1" applyAlignment="1">
      <alignment horizontal="center" vertical="center"/>
    </xf>
    <xf numFmtId="0" fontId="1" fillId="0" borderId="24" xfId="0" applyFont="1" applyBorder="1" applyAlignment="1">
      <alignment horizontal="center"/>
    </xf>
    <xf numFmtId="0" fontId="21" fillId="0" borderId="24" xfId="0" applyFont="1" applyBorder="1" applyAlignment="1">
      <alignment wrapText="1"/>
    </xf>
    <xf numFmtId="0" fontId="21" fillId="0" borderId="24" xfId="0" applyFont="1" applyBorder="1" applyAlignment="1">
      <alignment horizontal="center" wrapText="1"/>
    </xf>
    <xf numFmtId="2" fontId="21" fillId="0" borderId="24" xfId="1" applyNumberFormat="1" applyFont="1" applyFill="1" applyBorder="1" applyAlignment="1">
      <alignment horizontal="right" wrapText="1"/>
    </xf>
    <xf numFmtId="43" fontId="21" fillId="0" borderId="24" xfId="1" applyFont="1" applyFill="1" applyBorder="1" applyAlignment="1">
      <alignment horizontal="right" wrapText="1"/>
    </xf>
    <xf numFmtId="0" fontId="1" fillId="0" borderId="24" xfId="0" applyFont="1" applyBorder="1" applyAlignment="1">
      <alignment wrapText="1"/>
    </xf>
    <xf numFmtId="2" fontId="21" fillId="0" borderId="24" xfId="0" applyNumberFormat="1" applyFont="1" applyBorder="1" applyAlignment="1">
      <alignment horizontal="right" wrapText="1"/>
    </xf>
    <xf numFmtId="49" fontId="1" fillId="0" borderId="24" xfId="0" applyNumberFormat="1" applyFont="1" applyBorder="1" applyAlignment="1">
      <alignment horizontal="center" vertical="center" wrapText="1"/>
    </xf>
    <xf numFmtId="0" fontId="27" fillId="0" borderId="24" xfId="0" applyFont="1" applyBorder="1" applyAlignment="1">
      <alignment wrapText="1"/>
    </xf>
    <xf numFmtId="43" fontId="27" fillId="0" borderId="24" xfId="1" applyFont="1" applyFill="1" applyBorder="1" applyAlignment="1">
      <alignment horizontal="right" wrapText="1"/>
    </xf>
    <xf numFmtId="0" fontId="27" fillId="0" borderId="24" xfId="0" applyFont="1" applyBorder="1" applyAlignment="1">
      <alignment horizontal="center" wrapText="1"/>
    </xf>
    <xf numFmtId="2" fontId="27" fillId="0" borderId="24" xfId="0" applyNumberFormat="1" applyFont="1" applyBorder="1" applyAlignment="1">
      <alignment horizontal="right" wrapText="1"/>
    </xf>
    <xf numFmtId="0" fontId="31" fillId="0" borderId="24" xfId="0" quotePrefix="1" applyFont="1" applyBorder="1" applyAlignment="1">
      <alignment wrapText="1"/>
    </xf>
    <xf numFmtId="0" fontId="33" fillId="0" borderId="24" xfId="0" applyFont="1" applyBorder="1" applyAlignment="1">
      <alignment horizontal="center" wrapText="1"/>
    </xf>
    <xf numFmtId="0" fontId="4" fillId="6" borderId="0" xfId="0" applyFont="1" applyFill="1"/>
    <xf numFmtId="0" fontId="5" fillId="6" borderId="0" xfId="0" applyFont="1" applyFill="1" applyAlignment="1">
      <alignment vertical="center"/>
    </xf>
    <xf numFmtId="0" fontId="5" fillId="6" borderId="0" xfId="0" applyFont="1" applyFill="1" applyAlignment="1">
      <alignment vertical="center" wrapText="1"/>
    </xf>
    <xf numFmtId="0" fontId="4" fillId="6" borderId="0" xfId="0" applyFont="1" applyFill="1" applyAlignment="1">
      <alignment vertical="center" wrapText="1"/>
    </xf>
    <xf numFmtId="0" fontId="4" fillId="6" borderId="0" xfId="0" applyFont="1" applyFill="1" applyAlignment="1">
      <alignment vertical="center"/>
    </xf>
    <xf numFmtId="0" fontId="12" fillId="6" borderId="0" xfId="0" applyFont="1" applyFill="1"/>
    <xf numFmtId="0" fontId="12" fillId="6" borderId="0" xfId="0" applyFont="1" applyFill="1" applyAlignment="1">
      <alignment vertical="center"/>
    </xf>
    <xf numFmtId="0" fontId="1" fillId="6" borderId="0" xfId="0" applyFont="1" applyFill="1"/>
    <xf numFmtId="0" fontId="1" fillId="6" borderId="0" xfId="0" applyFont="1" applyFill="1" applyAlignment="1">
      <alignment vertical="center"/>
    </xf>
    <xf numFmtId="0" fontId="23" fillId="6" borderId="0" xfId="0" applyFont="1" applyFill="1"/>
    <xf numFmtId="0" fontId="23" fillId="6" borderId="0" xfId="0" applyFont="1" applyFill="1" applyAlignment="1">
      <alignment vertical="center"/>
    </xf>
    <xf numFmtId="0" fontId="0" fillId="6" borderId="0" xfId="0" applyFill="1"/>
    <xf numFmtId="0" fontId="4" fillId="6" borderId="0" xfId="0" applyFont="1" applyFill="1" applyAlignment="1">
      <alignment horizontal="center" vertical="center"/>
    </xf>
    <xf numFmtId="1" fontId="4" fillId="6" borderId="0" xfId="0" applyNumberFormat="1" applyFont="1" applyFill="1" applyAlignment="1">
      <alignment horizontal="center" vertical="center"/>
    </xf>
    <xf numFmtId="43" fontId="4" fillId="6" borderId="0" xfId="0" applyNumberFormat="1" applyFont="1" applyFill="1" applyAlignment="1">
      <alignment horizontal="center" vertical="center"/>
    </xf>
    <xf numFmtId="0" fontId="1" fillId="5" borderId="0" xfId="0" applyFont="1" applyFill="1" applyAlignment="1">
      <alignment vertical="top"/>
    </xf>
    <xf numFmtId="0" fontId="1" fillId="6" borderId="0" xfId="0" applyFont="1" applyFill="1" applyAlignment="1">
      <alignment vertical="top"/>
    </xf>
    <xf numFmtId="0" fontId="1" fillId="3" borderId="0" xfId="0" applyFont="1" applyFill="1" applyAlignment="1">
      <alignment vertical="top"/>
    </xf>
    <xf numFmtId="0" fontId="3" fillId="7" borderId="24" xfId="0" applyFont="1" applyFill="1" applyBorder="1" applyAlignment="1">
      <alignment horizontal="center" vertical="top"/>
    </xf>
    <xf numFmtId="0" fontId="3" fillId="7" borderId="24" xfId="0" applyFont="1" applyFill="1" applyBorder="1" applyAlignment="1">
      <alignment horizontal="left" vertical="top"/>
    </xf>
    <xf numFmtId="3" fontId="3" fillId="7" borderId="24" xfId="0" applyNumberFormat="1" applyFont="1" applyFill="1" applyBorder="1" applyAlignment="1">
      <alignment horizontal="center" vertical="top" wrapText="1"/>
    </xf>
    <xf numFmtId="0" fontId="3" fillId="7" borderId="24" xfId="0" applyFont="1" applyFill="1" applyBorder="1" applyAlignment="1">
      <alignment horizontal="center" vertical="top" wrapText="1"/>
    </xf>
    <xf numFmtId="43" fontId="3" fillId="7" borderId="24" xfId="0" applyNumberFormat="1" applyFont="1" applyFill="1" applyBorder="1" applyAlignment="1">
      <alignment horizontal="center" vertical="top" wrapText="1"/>
    </xf>
    <xf numFmtId="43" fontId="4" fillId="0" borderId="24" xfId="1" applyFont="1" applyBorder="1" applyAlignment="1">
      <alignment horizontal="right"/>
    </xf>
    <xf numFmtId="0" fontId="4" fillId="0" borderId="26" xfId="0" applyFont="1" applyBorder="1" applyAlignment="1">
      <alignment wrapText="1"/>
    </xf>
    <xf numFmtId="0" fontId="8" fillId="0" borderId="24" xfId="0" applyFont="1" applyBorder="1" applyAlignment="1">
      <alignment horizontal="left"/>
    </xf>
    <xf numFmtId="0" fontId="21" fillId="0" borderId="24" xfId="0" applyFont="1" applyBorder="1" applyAlignment="1">
      <alignment horizontal="center" vertical="center" wrapText="1"/>
    </xf>
    <xf numFmtId="0" fontId="6" fillId="0" borderId="24" xfId="0" applyFont="1" applyBorder="1" applyAlignment="1">
      <alignment horizontal="center" vertical="center"/>
    </xf>
    <xf numFmtId="0" fontId="24" fillId="4" borderId="0" xfId="0" applyFont="1" applyFill="1" applyAlignment="1">
      <alignment vertical="center" wrapText="1"/>
    </xf>
    <xf numFmtId="0" fontId="0" fillId="5" borderId="0" xfId="0" applyFill="1"/>
    <xf numFmtId="0" fontId="0" fillId="0" borderId="0" xfId="0" applyAlignment="1">
      <alignment horizontal="center"/>
    </xf>
    <xf numFmtId="0" fontId="36" fillId="0" borderId="24" xfId="0" applyFont="1" applyBorder="1" applyAlignment="1">
      <alignment horizontal="left" vertical="center" wrapText="1"/>
    </xf>
    <xf numFmtId="0" fontId="17" fillId="0" borderId="24" xfId="0" applyFont="1" applyBorder="1" applyAlignment="1">
      <alignment horizontal="center" wrapText="1"/>
    </xf>
    <xf numFmtId="2" fontId="17" fillId="0" borderId="24" xfId="0" applyNumberFormat="1" applyFont="1" applyBorder="1" applyAlignment="1">
      <alignment horizontal="right" vertical="center" wrapText="1"/>
    </xf>
    <xf numFmtId="43" fontId="17" fillId="0" borderId="24" xfId="1" applyFont="1" applyFill="1" applyBorder="1" applyAlignment="1">
      <alignment horizontal="right" vertical="center" wrapText="1"/>
    </xf>
    <xf numFmtId="164" fontId="17" fillId="0" borderId="24" xfId="0" applyNumberFormat="1" applyFont="1" applyBorder="1" applyAlignment="1">
      <alignment horizontal="center" vertical="center" wrapText="1"/>
    </xf>
    <xf numFmtId="0" fontId="6" fillId="0" borderId="24" xfId="0" applyFont="1" applyBorder="1" applyAlignment="1">
      <alignment horizontal="left" vertical="center" wrapText="1"/>
    </xf>
    <xf numFmtId="0" fontId="26" fillId="0" borderId="24" xfId="0" applyFont="1" applyBorder="1" applyAlignment="1">
      <alignment horizontal="left" vertical="center" wrapText="1"/>
    </xf>
    <xf numFmtId="0" fontId="26" fillId="0" borderId="24" xfId="0" applyFont="1" applyBorder="1" applyAlignment="1">
      <alignment horizontal="center" vertical="center" wrapText="1"/>
    </xf>
    <xf numFmtId="0" fontId="26" fillId="0" borderId="24" xfId="0" applyFont="1" applyBorder="1" applyAlignment="1">
      <alignment horizontal="center" wrapText="1"/>
    </xf>
    <xf numFmtId="2" fontId="38" fillId="0" borderId="24" xfId="0" applyNumberFormat="1" applyFont="1" applyBorder="1" applyAlignment="1">
      <alignment horizontal="right" vertical="center" wrapText="1"/>
    </xf>
    <xf numFmtId="0" fontId="23" fillId="0" borderId="0" xfId="0" applyFont="1" applyAlignment="1">
      <alignment horizontal="center" vertical="center"/>
    </xf>
    <xf numFmtId="0" fontId="6" fillId="0" borderId="24" xfId="0" applyFont="1" applyBorder="1" applyAlignment="1">
      <alignment horizontal="left" vertical="top" wrapText="1"/>
    </xf>
    <xf numFmtId="0" fontId="2" fillId="6" borderId="1" xfId="2" applyFill="1"/>
    <xf numFmtId="0" fontId="2" fillId="3" borderId="1" xfId="2" applyFill="1"/>
    <xf numFmtId="43" fontId="4" fillId="3" borderId="0" xfId="0" applyNumberFormat="1" applyFont="1" applyFill="1" applyAlignment="1">
      <alignment horizontal="center" vertical="center"/>
    </xf>
    <xf numFmtId="0" fontId="27" fillId="0" borderId="1" xfId="2" applyFont="1" applyFill="1" applyAlignment="1">
      <alignment horizontal="left" vertical="center" wrapText="1"/>
    </xf>
    <xf numFmtId="0" fontId="2" fillId="0" borderId="1" xfId="2" applyFill="1" applyAlignment="1">
      <alignment horizontal="center" vertical="center" wrapText="1"/>
    </xf>
    <xf numFmtId="0" fontId="2" fillId="3" borderId="1" xfId="2" applyFill="1" applyAlignment="1">
      <alignment horizontal="center" vertical="center" wrapText="1"/>
    </xf>
    <xf numFmtId="43" fontId="2" fillId="0" borderId="1" xfId="2" applyNumberFormat="1" applyFill="1" applyAlignment="1">
      <alignment horizontal="right" vertical="center" wrapText="1"/>
    </xf>
    <xf numFmtId="0" fontId="6" fillId="0" borderId="1" xfId="2" applyFont="1" applyFill="1" applyAlignment="1">
      <alignment horizontal="left" vertical="center" wrapText="1"/>
    </xf>
    <xf numFmtId="0" fontId="6" fillId="0" borderId="1" xfId="2" applyFont="1" applyFill="1" applyAlignment="1">
      <alignment horizontal="center" vertical="center" wrapText="1"/>
    </xf>
    <xf numFmtId="0" fontId="11" fillId="0" borderId="1" xfId="2" applyFont="1" applyFill="1" applyAlignment="1">
      <alignment horizontal="left" vertical="center" wrapText="1"/>
    </xf>
    <xf numFmtId="43" fontId="11" fillId="0" borderId="1" xfId="2" applyNumberFormat="1" applyFont="1" applyFill="1" applyAlignment="1">
      <alignment horizontal="right" vertical="center" wrapText="1"/>
    </xf>
    <xf numFmtId="43" fontId="6" fillId="8" borderId="13" xfId="1" applyFont="1" applyFill="1" applyBorder="1" applyAlignment="1" applyProtection="1">
      <alignment horizontal="center" vertical="center" wrapText="1"/>
      <protection locked="0"/>
    </xf>
    <xf numFmtId="43" fontId="12" fillId="8" borderId="0" xfId="1" applyFont="1" applyFill="1" applyBorder="1" applyAlignment="1" applyProtection="1">
      <alignment horizontal="center" vertical="center"/>
      <protection locked="0"/>
    </xf>
    <xf numFmtId="43" fontId="6" fillId="8" borderId="24" xfId="1" applyFont="1" applyFill="1" applyBorder="1" applyAlignment="1" applyProtection="1">
      <alignment horizontal="right" vertical="center" wrapText="1"/>
      <protection locked="0"/>
    </xf>
    <xf numFmtId="43" fontId="6" fillId="8" borderId="24" xfId="1" applyFont="1" applyFill="1" applyBorder="1" applyAlignment="1" applyProtection="1">
      <alignment vertical="center" wrapText="1"/>
      <protection locked="0"/>
    </xf>
    <xf numFmtId="43" fontId="6" fillId="8" borderId="27" xfId="1" applyFont="1" applyFill="1" applyBorder="1" applyAlignment="1" applyProtection="1">
      <alignment vertical="center" wrapText="1"/>
      <protection locked="0"/>
    </xf>
    <xf numFmtId="2" fontId="4" fillId="8" borderId="32" xfId="0" applyNumberFormat="1" applyFont="1" applyFill="1" applyBorder="1" applyAlignment="1" applyProtection="1">
      <alignment horizontal="right" vertical="center"/>
      <protection locked="0"/>
    </xf>
    <xf numFmtId="2" fontId="4" fillId="8" borderId="24" xfId="0" applyNumberFormat="1" applyFont="1" applyFill="1" applyBorder="1" applyAlignment="1" applyProtection="1">
      <alignment horizontal="right" vertical="center"/>
      <protection locked="0"/>
    </xf>
    <xf numFmtId="2" fontId="21" fillId="8" borderId="1" xfId="2" applyNumberFormat="1" applyFont="1" applyFill="1" applyAlignment="1" applyProtection="1">
      <alignment horizontal="right" vertical="center"/>
      <protection locked="0"/>
    </xf>
    <xf numFmtId="0" fontId="6" fillId="8" borderId="1" xfId="2" applyFont="1" applyFill="1" applyAlignment="1" applyProtection="1">
      <alignment horizontal="center" vertical="center" wrapText="1"/>
      <protection locked="0"/>
    </xf>
    <xf numFmtId="2" fontId="4" fillId="8" borderId="24" xfId="1" applyNumberFormat="1" applyFont="1" applyFill="1" applyBorder="1" applyAlignment="1" applyProtection="1">
      <alignment horizontal="right"/>
      <protection locked="0"/>
    </xf>
    <xf numFmtId="2" fontId="4" fillId="8" borderId="27" xfId="1" applyNumberFormat="1" applyFont="1" applyFill="1" applyBorder="1" applyAlignment="1" applyProtection="1">
      <alignment horizontal="right"/>
      <protection locked="0"/>
    </xf>
    <xf numFmtId="2" fontId="4" fillId="8" borderId="24" xfId="0" applyNumberFormat="1" applyFont="1" applyFill="1" applyBorder="1" applyAlignment="1" applyProtection="1">
      <alignment horizontal="right"/>
      <protection locked="0"/>
    </xf>
    <xf numFmtId="2" fontId="21" fillId="8" borderId="24" xfId="1" applyNumberFormat="1" applyFont="1" applyFill="1" applyBorder="1" applyAlignment="1" applyProtection="1">
      <alignment horizontal="right" wrapText="1"/>
      <protection locked="0"/>
    </xf>
    <xf numFmtId="2" fontId="21" fillId="8" borderId="24" xfId="0" applyNumberFormat="1" applyFont="1" applyFill="1" applyBorder="1" applyAlignment="1" applyProtection="1">
      <alignment horizontal="right" wrapText="1"/>
      <protection locked="0"/>
    </xf>
    <xf numFmtId="2" fontId="4" fillId="8" borderId="27" xfId="0" applyNumberFormat="1" applyFont="1" applyFill="1" applyBorder="1" applyAlignment="1" applyProtection="1">
      <alignment horizontal="right"/>
      <protection locked="0"/>
    </xf>
    <xf numFmtId="2" fontId="17" fillId="8" borderId="24" xfId="0" applyNumberFormat="1" applyFont="1" applyFill="1" applyBorder="1" applyAlignment="1" applyProtection="1">
      <alignment horizontal="right" vertical="center" wrapText="1"/>
      <protection locked="0"/>
    </xf>
    <xf numFmtId="2" fontId="17" fillId="8" borderId="27" xfId="0" applyNumberFormat="1" applyFont="1" applyFill="1" applyBorder="1" applyAlignment="1" applyProtection="1">
      <alignment horizontal="right" vertical="center" wrapText="1"/>
      <protection locked="0"/>
    </xf>
    <xf numFmtId="3" fontId="6" fillId="8" borderId="1" xfId="2" applyNumberFormat="1" applyFont="1" applyFill="1" applyAlignment="1" applyProtection="1">
      <alignment horizontal="center" vertical="center" wrapText="1"/>
      <protection locked="0"/>
    </xf>
    <xf numFmtId="0" fontId="27" fillId="9" borderId="1" xfId="2" applyFont="1" applyFill="1"/>
    <xf numFmtId="0" fontId="27" fillId="9" borderId="34" xfId="2" applyFont="1" applyFill="1" applyBorder="1" applyAlignment="1">
      <alignment horizontal="center" vertical="center" wrapText="1"/>
    </xf>
    <xf numFmtId="0" fontId="27" fillId="9" borderId="34" xfId="2" applyFont="1" applyFill="1" applyBorder="1" applyAlignment="1">
      <alignment horizontal="left" vertical="center" wrapText="1"/>
    </xf>
    <xf numFmtId="43" fontId="27" fillId="9" borderId="34" xfId="2" applyNumberFormat="1" applyFont="1" applyFill="1" applyBorder="1" applyAlignment="1">
      <alignment horizontal="right" vertical="center" wrapText="1"/>
    </xf>
    <xf numFmtId="0" fontId="2" fillId="9" borderId="1" xfId="2" applyFill="1" applyAlignment="1">
      <alignment horizontal="center" vertical="center"/>
    </xf>
    <xf numFmtId="0" fontId="27" fillId="9" borderId="1" xfId="2" applyFont="1" applyFill="1" applyAlignment="1">
      <alignment horizontal="left" vertical="center"/>
    </xf>
    <xf numFmtId="43" fontId="11" fillId="9" borderId="1" xfId="2" applyNumberFormat="1" applyFont="1" applyFill="1" applyAlignment="1">
      <alignment horizontal="right" vertical="center" wrapText="1"/>
    </xf>
    <xf numFmtId="0" fontId="23" fillId="9" borderId="0" xfId="0" applyFont="1" applyFill="1"/>
    <xf numFmtId="164" fontId="17" fillId="9" borderId="24" xfId="0" applyNumberFormat="1" applyFont="1" applyFill="1" applyBorder="1" applyAlignment="1">
      <alignment horizontal="center" vertical="center" wrapText="1"/>
    </xf>
    <xf numFmtId="0" fontId="26" fillId="9" borderId="24" xfId="0" applyFont="1" applyFill="1" applyBorder="1" applyAlignment="1">
      <alignment horizontal="left" vertical="center" wrapText="1"/>
    </xf>
    <xf numFmtId="43" fontId="26" fillId="9" borderId="24" xfId="1" applyFont="1" applyFill="1" applyBorder="1" applyAlignment="1">
      <alignment horizontal="right" vertical="center" wrapText="1"/>
    </xf>
    <xf numFmtId="0" fontId="25" fillId="10" borderId="8" xfId="0" applyFont="1" applyFill="1" applyBorder="1" applyAlignment="1">
      <alignment horizontal="center" vertical="center"/>
    </xf>
    <xf numFmtId="0" fontId="25" fillId="10" borderId="9" xfId="0" applyFont="1" applyFill="1" applyBorder="1" applyAlignment="1">
      <alignment horizontal="left" vertical="center"/>
    </xf>
    <xf numFmtId="3" fontId="25" fillId="10" borderId="9" xfId="0" applyNumberFormat="1" applyFont="1" applyFill="1" applyBorder="1" applyAlignment="1">
      <alignment horizontal="center" vertical="center" wrapText="1"/>
    </xf>
    <xf numFmtId="0" fontId="25" fillId="10" borderId="10" xfId="0" applyFont="1" applyFill="1" applyBorder="1" applyAlignment="1">
      <alignment horizontal="center" vertical="center" wrapText="1"/>
    </xf>
    <xf numFmtId="0" fontId="25" fillId="10" borderId="10" xfId="0" applyFont="1" applyFill="1" applyBorder="1" applyAlignment="1">
      <alignment horizontal="center" vertical="center"/>
    </xf>
    <xf numFmtId="43" fontId="25" fillId="10" borderId="11" xfId="0" applyNumberFormat="1" applyFont="1" applyFill="1" applyBorder="1" applyAlignment="1">
      <alignment horizontal="center" vertical="center" wrapText="1"/>
    </xf>
    <xf numFmtId="0" fontId="23" fillId="9" borderId="0" xfId="0" applyFont="1" applyFill="1" applyAlignment="1">
      <alignment horizontal="center" vertical="center"/>
    </xf>
    <xf numFmtId="0" fontId="23" fillId="9" borderId="28" xfId="0" applyFont="1" applyFill="1" applyBorder="1" applyAlignment="1">
      <alignment horizontal="center" vertical="center"/>
    </xf>
    <xf numFmtId="43" fontId="25" fillId="9" borderId="24" xfId="0" applyNumberFormat="1" applyFont="1" applyFill="1" applyBorder="1" applyAlignment="1">
      <alignment horizontal="left" vertical="center"/>
    </xf>
    <xf numFmtId="0" fontId="4" fillId="10" borderId="0" xfId="0" applyFont="1" applyFill="1" applyAlignment="1">
      <alignment horizontal="center" vertical="center"/>
    </xf>
    <xf numFmtId="0" fontId="4" fillId="10" borderId="28" xfId="0" applyFont="1" applyFill="1" applyBorder="1" applyAlignment="1">
      <alignment horizontal="center" vertical="center"/>
    </xf>
    <xf numFmtId="43" fontId="8" fillId="10" borderId="20" xfId="0" applyNumberFormat="1" applyFont="1" applyFill="1" applyBorder="1" applyAlignment="1">
      <alignment horizontal="left" vertical="center"/>
    </xf>
    <xf numFmtId="0" fontId="1" fillId="10" borderId="0" xfId="0" applyFont="1" applyFill="1" applyAlignment="1">
      <alignment horizontal="center" vertical="center"/>
    </xf>
    <xf numFmtId="0" fontId="1" fillId="10" borderId="24" xfId="0" applyFont="1" applyFill="1" applyBorder="1" applyAlignment="1">
      <alignment horizontal="center" vertical="center"/>
    </xf>
    <xf numFmtId="43" fontId="3" fillId="10" borderId="24" xfId="0" applyNumberFormat="1" applyFont="1" applyFill="1" applyBorder="1" applyAlignment="1">
      <alignment horizontal="left" vertical="center"/>
    </xf>
    <xf numFmtId="0" fontId="4" fillId="9" borderId="0" xfId="0" applyFont="1" applyFill="1"/>
    <xf numFmtId="0" fontId="4" fillId="9" borderId="24" xfId="0" applyFont="1" applyFill="1" applyBorder="1" applyAlignment="1">
      <alignment horizontal="center"/>
    </xf>
    <xf numFmtId="43" fontId="8" fillId="9" borderId="24" xfId="1" applyFont="1" applyFill="1" applyBorder="1" applyAlignment="1">
      <alignment horizontal="right"/>
    </xf>
    <xf numFmtId="0" fontId="12" fillId="9" borderId="0" xfId="0" applyFont="1" applyFill="1" applyAlignment="1">
      <alignment horizontal="center" vertical="center"/>
    </xf>
    <xf numFmtId="0" fontId="12" fillId="9" borderId="28" xfId="0" applyFont="1" applyFill="1" applyBorder="1" applyAlignment="1">
      <alignment horizontal="center" vertical="center"/>
    </xf>
    <xf numFmtId="43" fontId="15" fillId="9" borderId="20" xfId="0" applyNumberFormat="1" applyFont="1" applyFill="1" applyBorder="1" applyAlignment="1">
      <alignment horizontal="left" vertical="center"/>
    </xf>
    <xf numFmtId="0" fontId="12" fillId="9" borderId="0" xfId="0" applyFont="1" applyFill="1"/>
    <xf numFmtId="0" fontId="12" fillId="9" borderId="22" xfId="0" applyFont="1" applyFill="1" applyBorder="1" applyAlignment="1">
      <alignment horizontal="center" vertical="top"/>
    </xf>
    <xf numFmtId="0" fontId="11" fillId="9" borderId="24" xfId="0" applyFont="1" applyFill="1" applyBorder="1" applyAlignment="1">
      <alignment wrapText="1"/>
    </xf>
    <xf numFmtId="0" fontId="6" fillId="9" borderId="24" xfId="0" applyFont="1" applyFill="1" applyBorder="1" applyAlignment="1">
      <alignment horizontal="center" vertical="center" wrapText="1"/>
    </xf>
    <xf numFmtId="0" fontId="4" fillId="9" borderId="24" xfId="0" applyFont="1" applyFill="1" applyBorder="1" applyAlignment="1">
      <alignment horizontal="center" vertical="center"/>
    </xf>
    <xf numFmtId="43" fontId="6" fillId="9" borderId="24" xfId="1" applyFont="1" applyFill="1" applyBorder="1" applyAlignment="1">
      <alignment horizontal="right" vertical="center" wrapText="1"/>
    </xf>
    <xf numFmtId="43" fontId="11" fillId="9" borderId="24" xfId="1" applyFont="1" applyFill="1" applyBorder="1" applyAlignment="1">
      <alignment horizontal="right" vertical="center" wrapText="1"/>
    </xf>
    <xf numFmtId="0" fontId="4" fillId="9" borderId="0" xfId="0" applyFont="1" applyFill="1" applyAlignment="1">
      <alignment horizontal="center" vertical="center"/>
    </xf>
    <xf numFmtId="0" fontId="4" fillId="9" borderId="17" xfId="0" applyFont="1" applyFill="1" applyBorder="1" applyAlignment="1">
      <alignment horizontal="center" vertical="center"/>
    </xf>
    <xf numFmtId="43" fontId="8" fillId="9" borderId="20" xfId="0" applyNumberFormat="1" applyFont="1" applyFill="1" applyBorder="1" applyAlignment="1">
      <alignment horizontal="left" vertical="center"/>
    </xf>
    <xf numFmtId="0" fontId="6" fillId="0" borderId="1" xfId="2" applyFont="1" applyFill="1" applyAlignment="1">
      <alignment horizontal="right" vertical="center" wrapText="1"/>
    </xf>
    <xf numFmtId="0" fontId="39" fillId="0" borderId="1" xfId="2" applyFont="1" applyFill="1" applyAlignment="1">
      <alignment horizontal="left" vertical="center" wrapText="1"/>
    </xf>
    <xf numFmtId="0" fontId="39" fillId="0" borderId="1" xfId="2" applyFont="1" applyFill="1" applyAlignment="1">
      <alignment horizontal="right" vertical="center" wrapText="1"/>
    </xf>
    <xf numFmtId="0" fontId="11" fillId="9" borderId="1" xfId="2" applyFont="1" applyFill="1" applyAlignment="1">
      <alignment horizontal="left" vertical="center" wrapText="1"/>
    </xf>
    <xf numFmtId="0" fontId="6" fillId="9" borderId="1" xfId="2" applyFont="1" applyFill="1" applyAlignment="1">
      <alignment horizontal="center" vertical="center" wrapText="1"/>
    </xf>
    <xf numFmtId="0" fontId="6" fillId="9" borderId="1" xfId="2" applyFont="1" applyFill="1" applyAlignment="1" applyProtection="1">
      <alignment horizontal="center" vertical="center" wrapText="1"/>
      <protection locked="0"/>
    </xf>
    <xf numFmtId="0" fontId="24" fillId="0" borderId="0" xfId="0" applyFont="1" applyAlignment="1">
      <alignment horizontal="left" vertical="center" wrapText="1"/>
    </xf>
    <xf numFmtId="0" fontId="28" fillId="0" borderId="0" xfId="0" applyFont="1"/>
    <xf numFmtId="0" fontId="25" fillId="9" borderId="35" xfId="0" applyFont="1" applyFill="1" applyBorder="1" applyAlignment="1">
      <alignment horizontal="left" vertical="center"/>
    </xf>
    <xf numFmtId="0" fontId="25" fillId="9" borderId="36" xfId="0" applyFont="1" applyFill="1" applyBorder="1" applyAlignment="1">
      <alignment horizontal="left" vertical="center"/>
    </xf>
    <xf numFmtId="0" fontId="25" fillId="9" borderId="37" xfId="0" applyFont="1" applyFill="1" applyBorder="1" applyAlignment="1">
      <alignment horizontal="left" vertical="center"/>
    </xf>
    <xf numFmtId="0" fontId="8" fillId="0" borderId="26" xfId="0" applyFont="1" applyBorder="1" applyAlignment="1">
      <alignment horizontal="left"/>
    </xf>
    <xf numFmtId="0" fontId="8" fillId="0" borderId="31" xfId="0" applyFont="1" applyBorder="1" applyAlignment="1">
      <alignment horizontal="center"/>
    </xf>
    <xf numFmtId="0" fontId="8" fillId="0" borderId="27" xfId="0" applyFont="1" applyBorder="1" applyAlignment="1">
      <alignment horizontal="left"/>
    </xf>
    <xf numFmtId="0" fontId="8" fillId="10" borderId="29" xfId="0" applyFont="1" applyFill="1" applyBorder="1" applyAlignment="1">
      <alignment horizontal="left" vertical="center"/>
    </xf>
    <xf numFmtId="0" fontId="6" fillId="9" borderId="18" xfId="0" applyFont="1" applyFill="1" applyBorder="1"/>
    <xf numFmtId="0" fontId="6" fillId="9" borderId="19" xfId="0" applyFont="1" applyFill="1" applyBorder="1"/>
    <xf numFmtId="0" fontId="20" fillId="4" borderId="24" xfId="0" applyFont="1" applyFill="1" applyBorder="1" applyAlignment="1">
      <alignment horizontal="left" vertical="center" wrapText="1"/>
    </xf>
    <xf numFmtId="0" fontId="21" fillId="0" borderId="24" xfId="0" applyFont="1" applyBorder="1"/>
    <xf numFmtId="0" fontId="3" fillId="10" borderId="24" xfId="0" applyFont="1" applyFill="1" applyBorder="1" applyAlignment="1">
      <alignment horizontal="left" vertical="center"/>
    </xf>
    <xf numFmtId="0" fontId="21" fillId="9" borderId="24" xfId="0" applyFont="1" applyFill="1" applyBorder="1"/>
    <xf numFmtId="0" fontId="13" fillId="0" borderId="0" xfId="0" applyFont="1" applyAlignment="1">
      <alignment horizontal="left" vertical="center" wrapText="1"/>
    </xf>
    <xf numFmtId="0" fontId="14" fillId="0" borderId="0" xfId="0" applyFont="1"/>
    <xf numFmtId="0" fontId="15" fillId="9" borderId="29" xfId="0" applyFont="1" applyFill="1" applyBorder="1" applyAlignment="1">
      <alignment horizontal="left" vertical="center"/>
    </xf>
    <xf numFmtId="0" fontId="14" fillId="9" borderId="18" xfId="0" applyFont="1" applyFill="1" applyBorder="1"/>
    <xf numFmtId="0" fontId="14" fillId="9" borderId="19" xfId="0" applyFont="1" applyFill="1" applyBorder="1"/>
    <xf numFmtId="0" fontId="5" fillId="0" borderId="0" xfId="0" applyFont="1" applyAlignment="1">
      <alignment horizontal="left" vertical="center" wrapText="1"/>
    </xf>
    <xf numFmtId="0" fontId="6" fillId="0" borderId="0" xfId="0" applyFont="1"/>
    <xf numFmtId="0" fontId="8" fillId="9" borderId="26" xfId="0" applyFont="1" applyFill="1" applyBorder="1" applyAlignment="1">
      <alignment horizontal="left"/>
    </xf>
    <xf numFmtId="0" fontId="8" fillId="9" borderId="31" xfId="0" applyFont="1" applyFill="1" applyBorder="1" applyAlignment="1">
      <alignment horizontal="center"/>
    </xf>
    <xf numFmtId="0" fontId="8" fillId="9" borderId="27" xfId="0" applyFont="1" applyFill="1" applyBorder="1" applyAlignment="1">
      <alignment horizontal="left"/>
    </xf>
    <xf numFmtId="0" fontId="5" fillId="0" borderId="0" xfId="0" applyFont="1" applyAlignment="1">
      <alignment horizontal="center" vertical="top" wrapText="1"/>
    </xf>
    <xf numFmtId="0" fontId="6" fillId="0" borderId="0" xfId="0" applyFont="1" applyAlignment="1">
      <alignment vertical="center"/>
    </xf>
    <xf numFmtId="0" fontId="5" fillId="8" borderId="3" xfId="0" applyFont="1" applyFill="1" applyBorder="1" applyAlignment="1" applyProtection="1">
      <alignment horizontal="center" vertical="center"/>
      <protection locked="0"/>
    </xf>
    <xf numFmtId="0" fontId="6" fillId="8" borderId="4" xfId="0" applyFont="1" applyFill="1" applyBorder="1" applyAlignment="1" applyProtection="1">
      <alignment vertical="center"/>
      <protection locked="0"/>
    </xf>
    <xf numFmtId="0" fontId="6" fillId="8" borderId="5" xfId="0" applyFont="1" applyFill="1" applyBorder="1" applyAlignment="1" applyProtection="1">
      <alignment vertical="center"/>
      <protection locked="0"/>
    </xf>
    <xf numFmtId="0" fontId="4" fillId="8" borderId="0" xfId="0" applyFont="1" applyFill="1" applyAlignment="1" applyProtection="1">
      <alignment vertical="center"/>
      <protection locked="0"/>
    </xf>
    <xf numFmtId="0" fontId="6" fillId="8" borderId="0" xfId="0" applyFont="1" applyFill="1" applyAlignment="1" applyProtection="1">
      <alignment vertical="center"/>
      <protection locked="0"/>
    </xf>
    <xf numFmtId="0" fontId="6" fillId="8" borderId="6" xfId="0" applyFont="1" applyFill="1" applyBorder="1" applyAlignment="1" applyProtection="1">
      <alignment vertical="center"/>
      <protection locked="0"/>
    </xf>
    <xf numFmtId="0" fontId="6" fillId="8" borderId="7" xfId="0" applyFont="1" applyFill="1" applyBorder="1" applyAlignment="1" applyProtection="1">
      <alignment vertical="center"/>
      <protection locked="0"/>
    </xf>
    <xf numFmtId="0" fontId="7" fillId="0" borderId="0" xfId="0" applyFont="1" applyAlignment="1">
      <alignment horizontal="left" vertical="center" wrapText="1"/>
    </xf>
    <xf numFmtId="0" fontId="8" fillId="9" borderId="18" xfId="0" applyFont="1" applyFill="1" applyBorder="1" applyAlignment="1">
      <alignment horizontal="left" vertical="center"/>
    </xf>
    <xf numFmtId="0" fontId="2" fillId="9" borderId="38" xfId="2" applyFill="1" applyBorder="1" applyAlignment="1">
      <alignment horizontal="center"/>
    </xf>
    <xf numFmtId="0" fontId="2" fillId="9" borderId="39" xfId="2" applyFill="1" applyBorder="1" applyAlignment="1">
      <alignment horizontal="center"/>
    </xf>
    <xf numFmtId="0" fontId="27" fillId="9" borderId="34" xfId="2" applyFont="1" applyFill="1" applyBorder="1" applyAlignment="1">
      <alignment horizontal="center" wrapText="1"/>
    </xf>
    <xf numFmtId="0" fontId="27" fillId="9" borderId="34" xfId="2" applyFont="1" applyFill="1" applyBorder="1" applyAlignment="1">
      <alignment horizontal="center" vertical="center" wrapText="1"/>
    </xf>
    <xf numFmtId="0" fontId="24" fillId="4" borderId="0" xfId="0" applyFont="1" applyFill="1" applyAlignment="1">
      <alignment horizontal="left" vertical="center" wrapText="1"/>
    </xf>
    <xf numFmtId="0" fontId="17" fillId="9" borderId="26" xfId="0" applyFont="1" applyFill="1" applyBorder="1" applyAlignment="1">
      <alignment horizontal="center" wrapText="1"/>
    </xf>
    <xf numFmtId="0" fontId="17" fillId="9" borderId="31" xfId="0" applyFont="1" applyFill="1" applyBorder="1" applyAlignment="1">
      <alignment horizontal="center" wrapText="1"/>
    </xf>
    <xf numFmtId="0" fontId="17" fillId="9" borderId="27" xfId="0" applyFont="1" applyFill="1" applyBorder="1" applyAlignment="1">
      <alignment horizontal="center" vertical="center" wrapText="1"/>
    </xf>
  </cellXfs>
  <cellStyles count="6">
    <cellStyle name="Comma" xfId="1" builtinId="3"/>
    <cellStyle name="Comma 2 2 2" xfId="4" xr:uid="{00000000-0005-0000-0000-000001000000}"/>
    <cellStyle name="Normal" xfId="0" builtinId="0"/>
    <cellStyle name="Normal 13" xfId="5" xr:uid="{00000000-0005-0000-0000-000003000000}"/>
    <cellStyle name="Normal 2 2 3" xfId="3" xr:uid="{00000000-0005-0000-0000-000004000000}"/>
    <cellStyle name="Output" xfId="2"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184792</xdr:colOff>
      <xdr:row>9</xdr:row>
      <xdr:rowOff>28266</xdr:rowOff>
    </xdr:from>
    <xdr:to>
      <xdr:col>5</xdr:col>
      <xdr:colOff>825500</xdr:colOff>
      <xdr:row>23</xdr:row>
      <xdr:rowOff>134057</xdr:rowOff>
    </xdr:to>
    <xdr:sp macro="" textlink="">
      <xdr:nvSpPr>
        <xdr:cNvPr id="2" name="Right Brace 1">
          <a:extLst>
            <a:ext uri="{FF2B5EF4-FFF2-40B4-BE49-F238E27FC236}">
              <a16:creationId xmlns:a16="http://schemas.microsoft.com/office/drawing/2014/main" id="{249B586F-137D-4BF5-9BD0-73F07E71D68A}"/>
            </a:ext>
          </a:extLst>
        </xdr:cNvPr>
        <xdr:cNvSpPr/>
      </xdr:nvSpPr>
      <xdr:spPr>
        <a:xfrm>
          <a:off x="6619459" y="1502877"/>
          <a:ext cx="640708" cy="332312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ureen/Downloads/Byemti%20New%20Folder/QIP%20Banjiram/Banjiram%20Ward,%20Guyuk%20LGA%20PR%20and%20SoW/--%20BOQ%20-%20Komaijuye%20-Banjiram%20%20Solarized%20Boreho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Grand Summary"/>
      <sheetName val="Element 1 - 7"/>
      <sheetName val="Instructions to tenderers"/>
      <sheetName val="Preliminaries"/>
      <sheetName val="Particular preliminaries"/>
      <sheetName val="Solar panels specifications"/>
    </sheetNames>
    <sheetDataSet>
      <sheetData sheetId="0">
        <row r="6">
          <cell r="A6" t="str">
            <v>MERCY CORPS NIGERIA</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962"/>
  <sheetViews>
    <sheetView tabSelected="1" topLeftCell="A18" zoomScale="90" zoomScaleNormal="90" workbookViewId="0">
      <selection activeCell="C23" sqref="C23"/>
    </sheetView>
  </sheetViews>
  <sheetFormatPr defaultColWidth="14.44140625" defaultRowHeight="13.8" x14ac:dyDescent="0.3"/>
  <cols>
    <col min="1" max="1" width="4.44140625" style="1" customWidth="1"/>
    <col min="2" max="2" width="6.5546875" style="1" customWidth="1"/>
    <col min="3" max="3" width="55" style="1" customWidth="1"/>
    <col min="4" max="4" width="8.44140625" style="12" customWidth="1"/>
    <col min="5" max="5" width="10" style="2" customWidth="1"/>
    <col min="6" max="6" width="13.44140625" style="129" customWidth="1"/>
    <col min="7" max="7" width="20.6640625" style="12" customWidth="1"/>
    <col min="8" max="9" width="9.109375" style="157" customWidth="1"/>
    <col min="10" max="10" width="12.5546875" style="157" customWidth="1"/>
    <col min="11" max="26" width="9.109375" style="157" customWidth="1"/>
    <col min="27" max="60" width="14.44140625" style="157"/>
    <col min="61" max="16384" width="14.44140625" style="1"/>
  </cols>
  <sheetData>
    <row r="1" spans="1:26" x14ac:dyDescent="0.3">
      <c r="B1" s="2"/>
      <c r="C1" s="3"/>
      <c r="D1" s="4"/>
      <c r="E1" s="5"/>
      <c r="F1" s="6"/>
      <c r="G1" s="7"/>
    </row>
    <row r="2" spans="1:26" x14ac:dyDescent="0.3">
      <c r="A2" s="8"/>
      <c r="B2" s="302" t="str">
        <f>[1]Cover!A6</f>
        <v>MERCY CORPS NIGERIA</v>
      </c>
      <c r="C2" s="298"/>
      <c r="D2" s="9"/>
      <c r="E2" s="297" t="s">
        <v>0</v>
      </c>
      <c r="F2" s="303"/>
      <c r="G2" s="303"/>
      <c r="I2" s="158"/>
      <c r="J2" s="158"/>
      <c r="K2" s="158"/>
      <c r="L2" s="158"/>
      <c r="M2" s="158"/>
      <c r="N2" s="158"/>
      <c r="O2" s="158"/>
      <c r="P2" s="158"/>
      <c r="Q2" s="158"/>
      <c r="R2" s="158"/>
      <c r="S2" s="158"/>
      <c r="T2" s="158"/>
      <c r="U2" s="158"/>
      <c r="V2" s="158"/>
      <c r="W2" s="158"/>
      <c r="X2" s="158"/>
      <c r="Y2" s="158"/>
      <c r="Z2" s="158"/>
    </row>
    <row r="3" spans="1:26" x14ac:dyDescent="0.3">
      <c r="A3" s="8"/>
      <c r="B3" s="8"/>
      <c r="C3" s="10"/>
      <c r="D3" s="8"/>
      <c r="E3" s="304"/>
      <c r="F3" s="305"/>
      <c r="G3" s="305"/>
      <c r="I3" s="158"/>
      <c r="J3" s="158"/>
      <c r="K3" s="158"/>
      <c r="L3" s="158"/>
      <c r="M3" s="158"/>
      <c r="N3" s="158"/>
      <c r="O3" s="158"/>
      <c r="P3" s="158"/>
      <c r="Q3" s="158"/>
      <c r="R3" s="158"/>
      <c r="S3" s="158"/>
      <c r="T3" s="158"/>
      <c r="U3" s="158"/>
      <c r="V3" s="158"/>
      <c r="W3" s="158"/>
      <c r="X3" s="158"/>
      <c r="Y3" s="158"/>
      <c r="Z3" s="158"/>
    </row>
    <row r="4" spans="1:26" x14ac:dyDescent="0.3">
      <c r="A4" s="11"/>
      <c r="B4" s="311" t="s">
        <v>213</v>
      </c>
      <c r="C4" s="303"/>
      <c r="D4" s="303"/>
      <c r="E4" s="306"/>
      <c r="F4" s="307"/>
      <c r="G4" s="308"/>
      <c r="I4" s="159"/>
      <c r="J4" s="159"/>
      <c r="K4" s="159"/>
      <c r="L4" s="159"/>
      <c r="M4" s="159"/>
      <c r="N4" s="159"/>
      <c r="O4" s="160"/>
      <c r="P4" s="160"/>
      <c r="Q4" s="160"/>
      <c r="R4" s="160"/>
      <c r="S4" s="160"/>
      <c r="T4" s="160"/>
      <c r="U4" s="160"/>
      <c r="V4" s="160"/>
      <c r="W4" s="160"/>
      <c r="X4" s="160"/>
      <c r="Y4" s="160"/>
      <c r="Z4" s="160"/>
    </row>
    <row r="5" spans="1:26" x14ac:dyDescent="0.3">
      <c r="A5" s="8"/>
      <c r="B5" s="8"/>
      <c r="C5" s="8"/>
      <c r="D5" s="8"/>
      <c r="E5" s="306"/>
      <c r="F5" s="307"/>
      <c r="G5" s="308"/>
      <c r="I5" s="158"/>
      <c r="J5" s="158"/>
      <c r="K5" s="158"/>
      <c r="L5" s="158"/>
      <c r="M5" s="158"/>
      <c r="N5" s="158"/>
      <c r="O5" s="158"/>
      <c r="P5" s="158"/>
      <c r="Q5" s="158"/>
      <c r="R5" s="158"/>
      <c r="S5" s="158"/>
      <c r="T5" s="158"/>
      <c r="U5" s="158"/>
      <c r="V5" s="158"/>
      <c r="W5" s="158"/>
      <c r="X5" s="158"/>
      <c r="Y5" s="158"/>
      <c r="Z5" s="158"/>
    </row>
    <row r="6" spans="1:26" ht="28.05" customHeight="1" thickBot="1" x14ac:dyDescent="0.35">
      <c r="A6" s="12"/>
      <c r="B6" s="297" t="s">
        <v>1</v>
      </c>
      <c r="C6" s="298"/>
      <c r="D6" s="9"/>
      <c r="E6" s="309"/>
      <c r="F6" s="310"/>
      <c r="G6" s="310"/>
      <c r="I6" s="161"/>
      <c r="J6" s="161"/>
      <c r="K6" s="161"/>
      <c r="L6" s="161"/>
      <c r="M6" s="161"/>
      <c r="N6" s="161"/>
      <c r="O6" s="161"/>
      <c r="P6" s="161"/>
      <c r="Q6" s="161"/>
      <c r="R6" s="161"/>
      <c r="S6" s="161"/>
      <c r="T6" s="161"/>
      <c r="U6" s="161"/>
      <c r="V6" s="161"/>
      <c r="W6" s="161"/>
      <c r="X6" s="161"/>
      <c r="Y6" s="161"/>
      <c r="Z6" s="161"/>
    </row>
    <row r="7" spans="1:26" ht="14.4" thickTop="1" x14ac:dyDescent="0.3">
      <c r="B7" s="13" t="s">
        <v>2</v>
      </c>
      <c r="C7" s="14" t="s">
        <v>3</v>
      </c>
      <c r="D7" s="15" t="s">
        <v>4</v>
      </c>
      <c r="E7" s="16" t="s">
        <v>5</v>
      </c>
      <c r="F7" s="17" t="s">
        <v>6</v>
      </c>
      <c r="G7" s="18" t="s">
        <v>7</v>
      </c>
    </row>
    <row r="8" spans="1:26" x14ac:dyDescent="0.3">
      <c r="B8" s="19"/>
      <c r="C8" s="20" t="s">
        <v>8</v>
      </c>
      <c r="D8" s="21"/>
      <c r="E8" s="22"/>
      <c r="F8" s="23"/>
      <c r="G8" s="24"/>
    </row>
    <row r="9" spans="1:26" x14ac:dyDescent="0.3">
      <c r="B9" s="19" t="s">
        <v>9</v>
      </c>
      <c r="C9" s="25" t="s">
        <v>10</v>
      </c>
      <c r="D9" s="21"/>
      <c r="E9" s="22"/>
      <c r="F9" s="23"/>
      <c r="G9" s="24"/>
    </row>
    <row r="10" spans="1:26" x14ac:dyDescent="0.3">
      <c r="B10" s="19" t="s">
        <v>11</v>
      </c>
      <c r="C10" s="21" t="s">
        <v>12</v>
      </c>
      <c r="D10" s="21"/>
      <c r="E10" s="22"/>
      <c r="F10" s="23"/>
      <c r="G10" s="24"/>
    </row>
    <row r="11" spans="1:26" x14ac:dyDescent="0.3">
      <c r="B11" s="19" t="s">
        <v>13</v>
      </c>
      <c r="C11" s="25" t="s">
        <v>14</v>
      </c>
      <c r="D11" s="21"/>
      <c r="E11" s="22"/>
      <c r="F11" s="23"/>
      <c r="G11" s="24"/>
    </row>
    <row r="12" spans="1:26" x14ac:dyDescent="0.3">
      <c r="B12" s="19" t="s">
        <v>15</v>
      </c>
      <c r="C12" s="25" t="s">
        <v>16</v>
      </c>
      <c r="D12" s="21"/>
      <c r="E12" s="22"/>
      <c r="F12" s="23"/>
      <c r="G12" s="24"/>
    </row>
    <row r="13" spans="1:26" x14ac:dyDescent="0.3">
      <c r="B13" s="19" t="s">
        <v>17</v>
      </c>
      <c r="C13" s="21" t="s">
        <v>18</v>
      </c>
      <c r="D13" s="21"/>
      <c r="E13" s="22"/>
      <c r="F13" s="23"/>
      <c r="G13" s="24"/>
    </row>
    <row r="14" spans="1:26" x14ac:dyDescent="0.3">
      <c r="B14" s="19" t="s">
        <v>19</v>
      </c>
      <c r="C14" s="25" t="s">
        <v>20</v>
      </c>
      <c r="D14" s="21"/>
      <c r="E14" s="22"/>
      <c r="F14" s="23"/>
      <c r="G14" s="24"/>
    </row>
    <row r="15" spans="1:26" x14ac:dyDescent="0.3">
      <c r="B15" s="19" t="s">
        <v>21</v>
      </c>
      <c r="C15" s="21" t="s">
        <v>22</v>
      </c>
      <c r="D15" s="21"/>
      <c r="E15" s="22"/>
      <c r="F15" s="23"/>
      <c r="G15" s="24"/>
    </row>
    <row r="16" spans="1:26" ht="27.6" x14ac:dyDescent="0.3">
      <c r="B16" s="19" t="s">
        <v>23</v>
      </c>
      <c r="C16" s="25" t="s">
        <v>24</v>
      </c>
      <c r="D16" s="21"/>
      <c r="E16" s="22"/>
      <c r="F16" s="23" t="s">
        <v>214</v>
      </c>
      <c r="G16" s="24"/>
    </row>
    <row r="17" spans="1:26" x14ac:dyDescent="0.3">
      <c r="B17" s="19" t="s">
        <v>25</v>
      </c>
      <c r="C17" s="21" t="s">
        <v>26</v>
      </c>
      <c r="D17" s="21"/>
      <c r="E17" s="22"/>
      <c r="F17" s="23"/>
      <c r="G17" s="24"/>
    </row>
    <row r="18" spans="1:26" ht="41.4" x14ac:dyDescent="0.3">
      <c r="B18" s="26" t="s">
        <v>27</v>
      </c>
      <c r="C18" s="25" t="s">
        <v>28</v>
      </c>
      <c r="D18" s="21"/>
      <c r="E18" s="22"/>
      <c r="F18" s="23"/>
      <c r="G18" s="211"/>
    </row>
    <row r="19" spans="1:26" x14ac:dyDescent="0.3">
      <c r="B19" s="19" t="s">
        <v>29</v>
      </c>
      <c r="C19" s="21" t="s">
        <v>166</v>
      </c>
      <c r="D19" s="21"/>
      <c r="E19" s="22"/>
      <c r="F19" s="23"/>
      <c r="G19" s="24"/>
    </row>
    <row r="20" spans="1:26" x14ac:dyDescent="0.3">
      <c r="B20" s="19" t="s">
        <v>30</v>
      </c>
      <c r="C20" s="21" t="s">
        <v>31</v>
      </c>
      <c r="D20" s="21"/>
      <c r="E20" s="22"/>
      <c r="F20" s="23"/>
      <c r="G20" s="24"/>
    </row>
    <row r="21" spans="1:26" x14ac:dyDescent="0.3">
      <c r="B21" s="19" t="s">
        <v>32</v>
      </c>
      <c r="C21" s="21" t="s">
        <v>33</v>
      </c>
      <c r="D21" s="21"/>
      <c r="E21" s="22"/>
      <c r="F21" s="23"/>
      <c r="G21" s="24"/>
    </row>
    <row r="22" spans="1:26" ht="55.2" x14ac:dyDescent="0.3">
      <c r="B22" s="19" t="s">
        <v>34</v>
      </c>
      <c r="C22" s="25" t="s">
        <v>35</v>
      </c>
      <c r="D22" s="19"/>
      <c r="E22" s="27"/>
      <c r="F22" s="23"/>
      <c r="G22" s="24"/>
    </row>
    <row r="23" spans="1:26" x14ac:dyDescent="0.3">
      <c r="B23" s="19" t="s">
        <v>36</v>
      </c>
      <c r="C23" s="21" t="s">
        <v>37</v>
      </c>
      <c r="D23" s="19"/>
      <c r="E23" s="27"/>
      <c r="F23" s="23"/>
      <c r="G23" s="24"/>
    </row>
    <row r="24" spans="1:26" x14ac:dyDescent="0.3">
      <c r="B24" s="19" t="s">
        <v>38</v>
      </c>
      <c r="C24" s="25" t="s">
        <v>39</v>
      </c>
      <c r="D24" s="19"/>
      <c r="E24" s="27"/>
      <c r="F24" s="23"/>
      <c r="G24" s="24"/>
    </row>
    <row r="25" spans="1:26" x14ac:dyDescent="0.3">
      <c r="B25" s="19" t="s">
        <v>40</v>
      </c>
      <c r="C25" s="21" t="s">
        <v>41</v>
      </c>
      <c r="D25" s="19"/>
      <c r="E25" s="27"/>
      <c r="F25" s="23"/>
      <c r="G25" s="24"/>
    </row>
    <row r="26" spans="1:26" ht="14.4" thickBot="1" x14ac:dyDescent="0.35">
      <c r="B26" s="28"/>
      <c r="C26" s="29"/>
      <c r="D26" s="30"/>
      <c r="E26" s="31"/>
      <c r="F26" s="32"/>
      <c r="G26" s="33"/>
    </row>
    <row r="27" spans="1:26" ht="14.4" thickBot="1" x14ac:dyDescent="0.35">
      <c r="A27" s="268"/>
      <c r="B27" s="269"/>
      <c r="C27" s="312" t="s">
        <v>42</v>
      </c>
      <c r="D27" s="286"/>
      <c r="E27" s="286"/>
      <c r="F27" s="287"/>
      <c r="G27" s="270">
        <f>SUM(G8:G24)</f>
        <v>0</v>
      </c>
    </row>
    <row r="28" spans="1:26" x14ac:dyDescent="0.3">
      <c r="B28" s="2"/>
      <c r="D28" s="34"/>
      <c r="F28" s="35"/>
      <c r="G28" s="36"/>
    </row>
    <row r="29" spans="1:26" ht="14.4" thickBot="1" x14ac:dyDescent="0.35">
      <c r="A29" s="37"/>
      <c r="B29" s="292" t="s">
        <v>142</v>
      </c>
      <c r="C29" s="293"/>
      <c r="D29" s="38"/>
      <c r="E29" s="39"/>
      <c r="F29" s="40"/>
      <c r="G29" s="41"/>
      <c r="H29" s="162"/>
      <c r="I29" s="163"/>
      <c r="J29" s="163"/>
      <c r="K29" s="163"/>
      <c r="L29" s="163"/>
      <c r="M29" s="163"/>
      <c r="N29" s="163"/>
      <c r="O29" s="163"/>
      <c r="P29" s="163"/>
      <c r="Q29" s="163"/>
      <c r="R29" s="163"/>
      <c r="S29" s="163"/>
      <c r="T29" s="163"/>
      <c r="U29" s="163"/>
      <c r="V29" s="163"/>
      <c r="W29" s="163"/>
      <c r="X29" s="163"/>
      <c r="Y29" s="163"/>
      <c r="Z29" s="163"/>
    </row>
    <row r="30" spans="1:26" ht="14.4" thickTop="1" x14ac:dyDescent="0.3">
      <c r="A30" s="42"/>
      <c r="B30" s="43" t="s">
        <v>2</v>
      </c>
      <c r="C30" s="44" t="s">
        <v>3</v>
      </c>
      <c r="D30" s="45" t="s">
        <v>4</v>
      </c>
      <c r="E30" s="46" t="s">
        <v>5</v>
      </c>
      <c r="F30" s="47" t="s">
        <v>6</v>
      </c>
      <c r="G30" s="48" t="s">
        <v>7</v>
      </c>
      <c r="H30" s="162"/>
      <c r="I30" s="162"/>
      <c r="J30" s="162"/>
      <c r="K30" s="162"/>
      <c r="L30" s="162"/>
      <c r="M30" s="162"/>
      <c r="N30" s="162"/>
      <c r="O30" s="162"/>
      <c r="P30" s="162"/>
      <c r="Q30" s="162"/>
      <c r="R30" s="162"/>
      <c r="S30" s="162"/>
      <c r="T30" s="162"/>
      <c r="U30" s="162"/>
      <c r="V30" s="162"/>
      <c r="W30" s="162"/>
      <c r="X30" s="162"/>
      <c r="Y30" s="162"/>
      <c r="Z30" s="162"/>
    </row>
    <row r="31" spans="1:26" x14ac:dyDescent="0.3">
      <c r="A31" s="42"/>
      <c r="B31" s="49"/>
      <c r="C31" s="50" t="s">
        <v>125</v>
      </c>
      <c r="D31" s="51"/>
      <c r="E31" s="52"/>
      <c r="F31" s="53"/>
      <c r="G31" s="54"/>
      <c r="H31" s="162"/>
      <c r="I31" s="162"/>
      <c r="J31" s="162"/>
      <c r="K31" s="162"/>
      <c r="L31" s="162"/>
      <c r="M31" s="162"/>
      <c r="N31" s="162"/>
      <c r="O31" s="162"/>
      <c r="P31" s="162"/>
      <c r="Q31" s="162"/>
      <c r="R31" s="162"/>
      <c r="S31" s="162"/>
      <c r="T31" s="162"/>
      <c r="U31" s="162"/>
      <c r="V31" s="162"/>
      <c r="W31" s="162"/>
      <c r="X31" s="162"/>
      <c r="Y31" s="162"/>
      <c r="Z31" s="162"/>
    </row>
    <row r="32" spans="1:26" ht="26.4" x14ac:dyDescent="0.3">
      <c r="A32" s="42"/>
      <c r="B32" s="49"/>
      <c r="C32" s="55" t="s">
        <v>133</v>
      </c>
      <c r="D32" s="56" t="s">
        <v>43</v>
      </c>
      <c r="E32" s="57">
        <v>1</v>
      </c>
      <c r="F32" s="212"/>
      <c r="G32" s="58">
        <f>E32*F32</f>
        <v>0</v>
      </c>
      <c r="H32" s="162"/>
      <c r="I32" s="162"/>
      <c r="J32" s="162"/>
      <c r="K32" s="162"/>
      <c r="L32" s="162"/>
      <c r="M32" s="162"/>
      <c r="N32" s="162"/>
      <c r="O32" s="162"/>
      <c r="P32" s="162"/>
      <c r="Q32" s="162"/>
      <c r="R32" s="162"/>
      <c r="S32" s="162"/>
      <c r="T32" s="162"/>
      <c r="U32" s="162"/>
      <c r="V32" s="162"/>
      <c r="W32" s="162"/>
      <c r="X32" s="162"/>
      <c r="Y32" s="162"/>
      <c r="Z32" s="162"/>
    </row>
    <row r="33" spans="1:26" x14ac:dyDescent="0.3">
      <c r="A33" s="42"/>
      <c r="B33" s="49"/>
      <c r="C33" s="50"/>
      <c r="D33" s="51"/>
      <c r="E33" s="52"/>
      <c r="F33" s="53"/>
      <c r="G33" s="54"/>
      <c r="H33" s="162"/>
      <c r="I33" s="162"/>
      <c r="J33" s="162"/>
      <c r="K33" s="162"/>
      <c r="L33" s="162"/>
      <c r="M33" s="162"/>
      <c r="N33" s="162"/>
      <c r="O33" s="162"/>
      <c r="P33" s="162"/>
      <c r="Q33" s="162"/>
      <c r="R33" s="162"/>
      <c r="S33" s="162"/>
      <c r="T33" s="162"/>
      <c r="U33" s="162"/>
      <c r="V33" s="162"/>
      <c r="W33" s="162"/>
      <c r="X33" s="162"/>
      <c r="Y33" s="162"/>
      <c r="Z33" s="162"/>
    </row>
    <row r="34" spans="1:26" x14ac:dyDescent="0.3">
      <c r="A34" s="42"/>
      <c r="B34" s="59">
        <v>1</v>
      </c>
      <c r="C34" s="60" t="s">
        <v>44</v>
      </c>
      <c r="D34" s="61"/>
      <c r="E34" s="62"/>
      <c r="F34" s="63"/>
      <c r="G34" s="64"/>
      <c r="H34" s="162"/>
      <c r="I34" s="162"/>
      <c r="J34" s="162"/>
      <c r="K34" s="162"/>
      <c r="L34" s="162"/>
      <c r="M34" s="162"/>
      <c r="N34" s="162"/>
      <c r="O34" s="162"/>
      <c r="P34" s="162"/>
      <c r="Q34" s="162"/>
      <c r="R34" s="162"/>
      <c r="S34" s="162"/>
      <c r="T34" s="162"/>
      <c r="U34" s="162"/>
      <c r="V34" s="162"/>
      <c r="W34" s="162"/>
      <c r="X34" s="162"/>
      <c r="Y34" s="162"/>
      <c r="Z34" s="162"/>
    </row>
    <row r="35" spans="1:26" ht="41.4" x14ac:dyDescent="0.3">
      <c r="A35" s="42"/>
      <c r="B35" s="65" t="s">
        <v>9</v>
      </c>
      <c r="C35" s="66" t="s">
        <v>152</v>
      </c>
      <c r="D35" s="67" t="s">
        <v>45</v>
      </c>
      <c r="E35" s="68">
        <v>1</v>
      </c>
      <c r="F35" s="213"/>
      <c r="G35" s="69">
        <f>E35*F35</f>
        <v>0</v>
      </c>
      <c r="H35" s="162"/>
      <c r="I35" s="162"/>
      <c r="J35" s="162"/>
      <c r="K35" s="162"/>
      <c r="L35" s="162"/>
      <c r="M35" s="162"/>
      <c r="N35" s="162"/>
      <c r="O35" s="162"/>
      <c r="P35" s="162"/>
      <c r="Q35" s="162"/>
      <c r="R35" s="162"/>
      <c r="S35" s="162"/>
      <c r="T35" s="162"/>
      <c r="U35" s="162"/>
      <c r="V35" s="162"/>
      <c r="W35" s="162"/>
      <c r="X35" s="162"/>
      <c r="Y35" s="162"/>
      <c r="Z35" s="162"/>
    </row>
    <row r="36" spans="1:26" x14ac:dyDescent="0.3">
      <c r="A36" s="42"/>
      <c r="B36" s="65">
        <v>2</v>
      </c>
      <c r="C36" s="60" t="s">
        <v>126</v>
      </c>
      <c r="D36" s="67"/>
      <c r="E36" s="70"/>
      <c r="F36" s="71"/>
      <c r="G36" s="69"/>
      <c r="H36" s="162"/>
      <c r="I36" s="162"/>
      <c r="J36" s="162"/>
      <c r="K36" s="162"/>
      <c r="L36" s="162"/>
      <c r="M36" s="162"/>
      <c r="N36" s="162"/>
      <c r="O36" s="162"/>
      <c r="P36" s="162"/>
      <c r="Q36" s="162"/>
      <c r="R36" s="162"/>
      <c r="S36" s="162"/>
      <c r="T36" s="162"/>
      <c r="U36" s="162"/>
      <c r="V36" s="162"/>
      <c r="W36" s="162"/>
      <c r="X36" s="162"/>
      <c r="Y36" s="162"/>
      <c r="Z36" s="162"/>
    </row>
    <row r="37" spans="1:26" ht="138" x14ac:dyDescent="0.3">
      <c r="A37" s="42"/>
      <c r="B37" s="65" t="s">
        <v>9</v>
      </c>
      <c r="C37" s="66" t="s">
        <v>168</v>
      </c>
      <c r="D37" s="183" t="s">
        <v>134</v>
      </c>
      <c r="E37" s="184">
        <v>550</v>
      </c>
      <c r="F37" s="213"/>
      <c r="G37" s="69">
        <f>E37*F37</f>
        <v>0</v>
      </c>
      <c r="H37" s="162"/>
      <c r="I37" s="162"/>
      <c r="J37" s="162"/>
      <c r="K37" s="162"/>
      <c r="L37" s="162"/>
      <c r="M37" s="162"/>
      <c r="N37" s="162"/>
      <c r="O37" s="162"/>
      <c r="P37" s="162"/>
      <c r="Q37" s="162"/>
      <c r="R37" s="162"/>
      <c r="S37" s="162"/>
      <c r="T37" s="162"/>
      <c r="U37" s="162"/>
      <c r="V37" s="162"/>
      <c r="W37" s="162"/>
      <c r="X37" s="162"/>
      <c r="Y37" s="162"/>
      <c r="Z37" s="162"/>
    </row>
    <row r="38" spans="1:26" ht="16.2" x14ac:dyDescent="0.3">
      <c r="A38" s="42"/>
      <c r="B38" s="65"/>
      <c r="C38" s="66" t="s">
        <v>169</v>
      </c>
      <c r="D38" s="183" t="s">
        <v>134</v>
      </c>
      <c r="E38" s="184">
        <v>36</v>
      </c>
      <c r="F38" s="213"/>
      <c r="G38" s="69">
        <f>E38*F38</f>
        <v>0</v>
      </c>
      <c r="H38" s="162"/>
      <c r="I38" s="162"/>
      <c r="J38" s="162"/>
      <c r="K38" s="162"/>
      <c r="L38" s="162"/>
      <c r="M38" s="162"/>
      <c r="N38" s="162"/>
      <c r="O38" s="162"/>
      <c r="P38" s="162"/>
      <c r="Q38" s="162"/>
      <c r="R38" s="162"/>
      <c r="S38" s="162"/>
      <c r="T38" s="162"/>
      <c r="U38" s="162"/>
      <c r="V38" s="162"/>
      <c r="W38" s="162"/>
      <c r="X38" s="162"/>
      <c r="Y38" s="162"/>
      <c r="Z38" s="162"/>
    </row>
    <row r="39" spans="1:26" ht="27.6" x14ac:dyDescent="0.3">
      <c r="A39" s="42"/>
      <c r="B39" s="65"/>
      <c r="C39" s="66" t="s">
        <v>163</v>
      </c>
      <c r="D39" s="67" t="s">
        <v>46</v>
      </c>
      <c r="E39" s="70">
        <v>6</v>
      </c>
      <c r="F39" s="213"/>
      <c r="G39" s="69">
        <f>E39*F39</f>
        <v>0</v>
      </c>
      <c r="H39" s="162"/>
      <c r="I39" s="162"/>
      <c r="J39" s="162"/>
      <c r="K39" s="162"/>
      <c r="L39" s="162"/>
      <c r="M39" s="162"/>
      <c r="N39" s="162"/>
      <c r="O39" s="162"/>
      <c r="P39" s="162"/>
      <c r="Q39" s="162"/>
      <c r="R39" s="162"/>
      <c r="S39" s="162"/>
      <c r="T39" s="162"/>
      <c r="U39" s="162"/>
      <c r="V39" s="162"/>
      <c r="W39" s="162"/>
      <c r="X39" s="162"/>
      <c r="Y39" s="162"/>
      <c r="Z39" s="162"/>
    </row>
    <row r="40" spans="1:26" x14ac:dyDescent="0.3">
      <c r="A40" s="261"/>
      <c r="B40" s="262"/>
      <c r="C40" s="263" t="s">
        <v>149</v>
      </c>
      <c r="D40" s="264"/>
      <c r="E40" s="265"/>
      <c r="F40" s="266"/>
      <c r="G40" s="267">
        <f>SUM(G32,G35,G37,G38, G39)</f>
        <v>0</v>
      </c>
      <c r="H40" s="162"/>
      <c r="I40" s="162"/>
      <c r="J40" s="162"/>
      <c r="K40" s="162"/>
      <c r="L40" s="162"/>
      <c r="M40" s="162"/>
      <c r="N40" s="162"/>
      <c r="O40" s="162"/>
      <c r="P40" s="162"/>
      <c r="Q40" s="162"/>
      <c r="R40" s="162"/>
      <c r="S40" s="162"/>
      <c r="T40" s="162"/>
      <c r="U40" s="162"/>
      <c r="V40" s="162"/>
      <c r="W40" s="162"/>
      <c r="X40" s="162"/>
      <c r="Y40" s="162"/>
      <c r="Z40" s="162"/>
    </row>
    <row r="41" spans="1:26" x14ac:dyDescent="0.3">
      <c r="A41" s="42"/>
      <c r="B41" s="65">
        <v>3</v>
      </c>
      <c r="C41" s="72" t="s">
        <v>167</v>
      </c>
      <c r="D41" s="67"/>
      <c r="E41" s="67"/>
      <c r="F41" s="71"/>
      <c r="G41" s="69"/>
      <c r="H41" s="162"/>
      <c r="I41" s="162"/>
      <c r="J41" s="162"/>
      <c r="K41" s="162"/>
      <c r="L41" s="162"/>
      <c r="M41" s="162"/>
      <c r="N41" s="162"/>
      <c r="O41" s="162"/>
      <c r="P41" s="162"/>
      <c r="Q41" s="162"/>
      <c r="R41" s="162"/>
      <c r="S41" s="162"/>
      <c r="T41" s="162"/>
      <c r="U41" s="162"/>
      <c r="V41" s="162"/>
      <c r="W41" s="162"/>
      <c r="X41" s="162"/>
      <c r="Y41" s="162"/>
      <c r="Z41" s="162"/>
    </row>
    <row r="42" spans="1:26" ht="27.6" x14ac:dyDescent="0.3">
      <c r="A42" s="42"/>
      <c r="B42" s="65" t="s">
        <v>9</v>
      </c>
      <c r="C42" s="66" t="s">
        <v>127</v>
      </c>
      <c r="D42" s="67" t="s">
        <v>46</v>
      </c>
      <c r="E42" s="67">
        <v>10</v>
      </c>
      <c r="F42" s="213"/>
      <c r="G42" s="69">
        <f>E42*F42</f>
        <v>0</v>
      </c>
      <c r="H42" s="162"/>
      <c r="I42" s="162"/>
      <c r="J42" s="162"/>
      <c r="K42" s="162"/>
      <c r="L42" s="162"/>
      <c r="M42" s="162"/>
      <c r="N42" s="162"/>
      <c r="O42" s="162"/>
      <c r="P42" s="162"/>
      <c r="Q42" s="162"/>
      <c r="R42" s="162"/>
      <c r="S42" s="162"/>
      <c r="T42" s="162"/>
      <c r="U42" s="162"/>
      <c r="V42" s="162"/>
      <c r="W42" s="162"/>
      <c r="X42" s="162"/>
      <c r="Y42" s="162"/>
      <c r="Z42" s="162"/>
    </row>
    <row r="43" spans="1:26" ht="27.6" x14ac:dyDescent="0.3">
      <c r="A43" s="42"/>
      <c r="B43" s="65" t="s">
        <v>11</v>
      </c>
      <c r="C43" s="73" t="s">
        <v>153</v>
      </c>
      <c r="D43" s="67" t="s">
        <v>58</v>
      </c>
      <c r="E43" s="67">
        <v>4</v>
      </c>
      <c r="F43" s="213"/>
      <c r="G43" s="69">
        <f>E43*F43</f>
        <v>0</v>
      </c>
      <c r="H43" s="162"/>
      <c r="I43" s="162"/>
      <c r="J43" s="162"/>
      <c r="K43" s="162"/>
      <c r="L43" s="162"/>
      <c r="M43" s="162"/>
      <c r="N43" s="162"/>
      <c r="O43" s="162"/>
      <c r="P43" s="162"/>
      <c r="Q43" s="162"/>
      <c r="R43" s="162"/>
      <c r="S43" s="162"/>
      <c r="T43" s="162"/>
      <c r="U43" s="162"/>
      <c r="V43" s="162"/>
      <c r="W43" s="162"/>
      <c r="X43" s="162"/>
      <c r="Y43" s="162"/>
      <c r="Z43" s="162"/>
    </row>
    <row r="44" spans="1:26" x14ac:dyDescent="0.3">
      <c r="A44" s="42"/>
      <c r="B44" s="65">
        <v>4</v>
      </c>
      <c r="C44" s="72" t="s">
        <v>47</v>
      </c>
      <c r="D44" s="67"/>
      <c r="E44" s="67"/>
      <c r="F44" s="71"/>
      <c r="G44" s="69"/>
      <c r="H44" s="162"/>
      <c r="I44" s="162"/>
      <c r="J44" s="162"/>
      <c r="K44" s="162"/>
      <c r="L44" s="162"/>
      <c r="M44" s="162"/>
      <c r="N44" s="162"/>
      <c r="O44" s="162"/>
      <c r="P44" s="162"/>
      <c r="Q44" s="162"/>
      <c r="R44" s="162"/>
      <c r="S44" s="162"/>
      <c r="T44" s="162"/>
      <c r="U44" s="162"/>
      <c r="V44" s="162"/>
      <c r="W44" s="162"/>
      <c r="X44" s="162"/>
      <c r="Y44" s="162"/>
      <c r="Z44" s="162"/>
    </row>
    <row r="45" spans="1:26" ht="151.80000000000001" x14ac:dyDescent="0.3">
      <c r="A45" s="42"/>
      <c r="B45" s="65" t="s">
        <v>9</v>
      </c>
      <c r="C45" s="73" t="s">
        <v>129</v>
      </c>
      <c r="D45" s="67" t="s">
        <v>43</v>
      </c>
      <c r="E45" s="2">
        <v>2</v>
      </c>
      <c r="F45" s="213"/>
      <c r="G45" s="69">
        <f>E45*F45</f>
        <v>0</v>
      </c>
      <c r="H45" s="162"/>
      <c r="I45" s="162"/>
      <c r="J45" s="162"/>
      <c r="K45" s="162"/>
      <c r="L45" s="162"/>
      <c r="M45" s="162"/>
      <c r="N45" s="162"/>
      <c r="O45" s="162"/>
      <c r="P45" s="162"/>
      <c r="Q45" s="162"/>
      <c r="R45" s="162"/>
      <c r="S45" s="162"/>
      <c r="T45" s="162"/>
      <c r="U45" s="162"/>
      <c r="V45" s="162"/>
      <c r="W45" s="162"/>
      <c r="X45" s="162"/>
      <c r="Y45" s="162"/>
      <c r="Z45" s="162"/>
    </row>
    <row r="46" spans="1:26" x14ac:dyDescent="0.3">
      <c r="A46" s="42"/>
      <c r="B46" s="74" t="s">
        <v>48</v>
      </c>
      <c r="C46" s="75" t="s">
        <v>49</v>
      </c>
      <c r="D46" s="67"/>
      <c r="E46" s="67"/>
      <c r="F46" s="71"/>
      <c r="G46" s="76"/>
      <c r="H46" s="162"/>
      <c r="I46" s="162"/>
      <c r="J46" s="162"/>
      <c r="K46" s="162"/>
      <c r="L46" s="162"/>
      <c r="M46" s="162"/>
      <c r="N46" s="162"/>
      <c r="O46" s="162"/>
      <c r="P46" s="162"/>
      <c r="Q46" s="162"/>
      <c r="R46" s="162"/>
      <c r="S46" s="162"/>
      <c r="T46" s="162"/>
      <c r="U46" s="162"/>
      <c r="V46" s="162"/>
      <c r="W46" s="162"/>
      <c r="X46" s="162"/>
      <c r="Y46" s="162"/>
      <c r="Z46" s="162"/>
    </row>
    <row r="47" spans="1:26" ht="69" x14ac:dyDescent="0.3">
      <c r="A47" s="42"/>
      <c r="B47" s="74" t="s">
        <v>9</v>
      </c>
      <c r="C47" s="66" t="s">
        <v>151</v>
      </c>
      <c r="D47" s="67" t="s">
        <v>46</v>
      </c>
      <c r="E47" s="67">
        <v>44</v>
      </c>
      <c r="F47" s="213"/>
      <c r="G47" s="69">
        <f>E47*F47</f>
        <v>0</v>
      </c>
      <c r="H47" s="162"/>
      <c r="I47" s="162"/>
      <c r="J47" s="162"/>
      <c r="K47" s="162"/>
      <c r="L47" s="162"/>
      <c r="M47" s="162"/>
      <c r="N47" s="162"/>
      <c r="O47" s="162"/>
      <c r="P47" s="162"/>
      <c r="Q47" s="162"/>
      <c r="R47" s="162"/>
      <c r="S47" s="162"/>
      <c r="T47" s="162"/>
      <c r="U47" s="162"/>
      <c r="V47" s="162"/>
      <c r="W47" s="162"/>
      <c r="X47" s="162"/>
      <c r="Y47" s="162"/>
      <c r="Z47" s="162"/>
    </row>
    <row r="48" spans="1:26" x14ac:dyDescent="0.3">
      <c r="A48" s="42"/>
      <c r="B48" s="65">
        <v>6</v>
      </c>
      <c r="C48" s="75" t="s">
        <v>130</v>
      </c>
      <c r="D48" s="77"/>
      <c r="E48" s="77"/>
      <c r="F48" s="78"/>
      <c r="G48" s="76"/>
      <c r="H48" s="162"/>
      <c r="I48" s="162"/>
      <c r="J48" s="162"/>
      <c r="K48" s="162"/>
      <c r="L48" s="162"/>
      <c r="M48" s="162"/>
      <c r="N48" s="162"/>
      <c r="O48" s="162"/>
      <c r="P48" s="162"/>
      <c r="Q48" s="162"/>
      <c r="R48" s="162"/>
      <c r="S48" s="162"/>
      <c r="T48" s="162"/>
      <c r="U48" s="162"/>
      <c r="V48" s="162"/>
      <c r="W48" s="162"/>
      <c r="X48" s="162"/>
      <c r="Y48" s="162"/>
      <c r="Z48" s="162"/>
    </row>
    <row r="49" spans="1:26" ht="69" x14ac:dyDescent="0.3">
      <c r="A49" s="42"/>
      <c r="B49" s="65" t="s">
        <v>9</v>
      </c>
      <c r="C49" s="66" t="s">
        <v>154</v>
      </c>
      <c r="D49" s="67" t="s">
        <v>45</v>
      </c>
      <c r="E49" s="70">
        <v>1</v>
      </c>
      <c r="F49" s="213"/>
      <c r="G49" s="69">
        <f>E49*F49</f>
        <v>0</v>
      </c>
      <c r="H49" s="162"/>
      <c r="I49" s="162"/>
      <c r="J49" s="162"/>
      <c r="K49" s="162"/>
      <c r="L49" s="162"/>
      <c r="M49" s="162"/>
      <c r="N49" s="162"/>
      <c r="O49" s="162"/>
      <c r="P49" s="162"/>
      <c r="Q49" s="162"/>
      <c r="R49" s="162"/>
      <c r="S49" s="162"/>
      <c r="T49" s="162"/>
      <c r="U49" s="162"/>
      <c r="V49" s="162"/>
      <c r="W49" s="162"/>
      <c r="X49" s="162"/>
      <c r="Y49" s="162"/>
      <c r="Z49" s="162"/>
    </row>
    <row r="50" spans="1:26" x14ac:dyDescent="0.3">
      <c r="A50" s="42"/>
      <c r="B50" s="65">
        <v>7</v>
      </c>
      <c r="C50" s="79" t="s">
        <v>131</v>
      </c>
      <c r="D50" s="67"/>
      <c r="E50" s="67"/>
      <c r="F50" s="71"/>
      <c r="G50" s="69"/>
      <c r="H50" s="162"/>
      <c r="I50" s="162"/>
      <c r="J50" s="162"/>
      <c r="K50" s="162"/>
      <c r="L50" s="162"/>
      <c r="M50" s="162"/>
      <c r="N50" s="162"/>
      <c r="O50" s="162"/>
      <c r="P50" s="162"/>
      <c r="Q50" s="162"/>
      <c r="R50" s="162"/>
      <c r="S50" s="162"/>
      <c r="T50" s="162"/>
      <c r="U50" s="162"/>
      <c r="V50" s="162"/>
      <c r="W50" s="162"/>
      <c r="X50" s="162"/>
      <c r="Y50" s="162"/>
      <c r="Z50" s="162"/>
    </row>
    <row r="51" spans="1:26" ht="138" x14ac:dyDescent="0.3">
      <c r="A51" s="42"/>
      <c r="B51" s="65" t="s">
        <v>9</v>
      </c>
      <c r="C51" s="66" t="s">
        <v>132</v>
      </c>
      <c r="D51" s="80" t="s">
        <v>43</v>
      </c>
      <c r="E51" s="81">
        <v>1</v>
      </c>
      <c r="F51" s="213"/>
      <c r="G51" s="69">
        <f>E51*F51</f>
        <v>0</v>
      </c>
      <c r="H51" s="162"/>
      <c r="I51" s="162"/>
      <c r="J51" s="162"/>
      <c r="K51" s="162"/>
      <c r="L51" s="162"/>
      <c r="M51" s="162"/>
      <c r="N51" s="162"/>
      <c r="O51" s="162"/>
      <c r="P51" s="162"/>
      <c r="Q51" s="162"/>
      <c r="R51" s="162"/>
      <c r="S51" s="162"/>
      <c r="T51" s="162"/>
      <c r="U51" s="162"/>
      <c r="V51" s="162"/>
      <c r="W51" s="162"/>
      <c r="X51" s="162"/>
      <c r="Y51" s="162"/>
      <c r="Z51" s="162"/>
    </row>
    <row r="52" spans="1:26" x14ac:dyDescent="0.3">
      <c r="A52" s="42"/>
      <c r="B52" s="65">
        <v>8</v>
      </c>
      <c r="C52" s="75" t="s">
        <v>50</v>
      </c>
      <c r="D52" s="67"/>
      <c r="E52" s="67"/>
      <c r="F52" s="71"/>
      <c r="G52" s="69"/>
      <c r="H52" s="162"/>
      <c r="I52" s="162"/>
      <c r="J52" s="162"/>
      <c r="K52" s="162"/>
      <c r="L52" s="162"/>
      <c r="M52" s="162"/>
      <c r="N52" s="162"/>
      <c r="O52" s="162"/>
      <c r="P52" s="162"/>
      <c r="Q52" s="162"/>
      <c r="R52" s="162"/>
      <c r="S52" s="162"/>
      <c r="T52" s="162"/>
      <c r="U52" s="162"/>
      <c r="V52" s="162"/>
      <c r="W52" s="162"/>
      <c r="X52" s="162"/>
      <c r="Y52" s="162"/>
      <c r="Z52" s="162"/>
    </row>
    <row r="53" spans="1:26" ht="248.4" x14ac:dyDescent="0.3">
      <c r="A53" s="42"/>
      <c r="B53" s="65" t="s">
        <v>9</v>
      </c>
      <c r="C53" s="66" t="s">
        <v>51</v>
      </c>
      <c r="D53" s="67" t="s">
        <v>43</v>
      </c>
      <c r="E53" s="67">
        <v>1</v>
      </c>
      <c r="F53" s="213"/>
      <c r="G53" s="69">
        <f>E53*F53</f>
        <v>0</v>
      </c>
      <c r="H53" s="162"/>
      <c r="I53" s="162"/>
      <c r="J53" s="162"/>
      <c r="K53" s="162"/>
      <c r="L53" s="162"/>
      <c r="M53" s="162"/>
      <c r="N53" s="162"/>
      <c r="O53" s="162"/>
      <c r="P53" s="162"/>
      <c r="Q53" s="162"/>
      <c r="R53" s="162"/>
      <c r="S53" s="162"/>
      <c r="T53" s="162"/>
      <c r="U53" s="162"/>
      <c r="V53" s="162"/>
      <c r="W53" s="162"/>
      <c r="X53" s="162"/>
      <c r="Y53" s="162"/>
      <c r="Z53" s="162"/>
    </row>
    <row r="54" spans="1:26" x14ac:dyDescent="0.3">
      <c r="A54" s="42"/>
      <c r="B54" s="82" t="s">
        <v>52</v>
      </c>
      <c r="C54" s="75" t="s">
        <v>116</v>
      </c>
      <c r="D54" s="83"/>
      <c r="E54" s="67"/>
      <c r="F54" s="84"/>
      <c r="G54" s="69"/>
      <c r="H54" s="162"/>
      <c r="I54" s="162"/>
      <c r="J54" s="162"/>
      <c r="K54" s="162"/>
      <c r="L54" s="162"/>
      <c r="M54" s="162"/>
      <c r="N54" s="162"/>
      <c r="O54" s="162"/>
      <c r="P54" s="162"/>
      <c r="Q54" s="162"/>
      <c r="R54" s="162"/>
      <c r="S54" s="162"/>
      <c r="T54" s="162"/>
      <c r="U54" s="162"/>
      <c r="V54" s="162"/>
      <c r="W54" s="162"/>
      <c r="X54" s="162"/>
      <c r="Y54" s="162"/>
      <c r="Z54" s="162"/>
    </row>
    <row r="55" spans="1:26" ht="179.4" x14ac:dyDescent="0.3">
      <c r="A55" s="42"/>
      <c r="B55" s="74" t="s">
        <v>9</v>
      </c>
      <c r="C55" s="66" t="s">
        <v>128</v>
      </c>
      <c r="D55" s="85" t="s">
        <v>53</v>
      </c>
      <c r="E55" s="67">
        <v>1</v>
      </c>
      <c r="F55" s="214"/>
      <c r="G55" s="69">
        <f>E55*F55</f>
        <v>0</v>
      </c>
      <c r="H55" s="162"/>
      <c r="I55" s="162"/>
      <c r="J55" s="162"/>
      <c r="K55" s="162"/>
      <c r="L55" s="162"/>
      <c r="M55" s="162"/>
      <c r="N55" s="162"/>
      <c r="O55" s="162"/>
      <c r="P55" s="162"/>
      <c r="Q55" s="162"/>
      <c r="R55" s="162"/>
      <c r="S55" s="162"/>
      <c r="T55" s="162"/>
      <c r="U55" s="162"/>
      <c r="V55" s="162"/>
      <c r="W55" s="162"/>
      <c r="X55" s="162"/>
      <c r="Y55" s="162"/>
      <c r="Z55" s="162"/>
    </row>
    <row r="56" spans="1:26" x14ac:dyDescent="0.3">
      <c r="A56" s="42"/>
      <c r="B56" s="82" t="s">
        <v>54</v>
      </c>
      <c r="C56" s="75" t="s">
        <v>117</v>
      </c>
      <c r="D56" s="86"/>
      <c r="E56" s="77"/>
      <c r="F56" s="87"/>
      <c r="G56" s="88"/>
      <c r="H56" s="162"/>
      <c r="I56" s="162"/>
      <c r="J56" s="162"/>
      <c r="K56" s="162"/>
      <c r="L56" s="162"/>
      <c r="M56" s="162"/>
      <c r="N56" s="162"/>
      <c r="O56" s="162"/>
      <c r="P56" s="162"/>
      <c r="Q56" s="162"/>
      <c r="R56" s="162"/>
      <c r="S56" s="162"/>
      <c r="T56" s="162"/>
      <c r="U56" s="162"/>
      <c r="V56" s="162"/>
      <c r="W56" s="162"/>
      <c r="X56" s="162"/>
      <c r="Y56" s="162"/>
      <c r="Z56" s="162"/>
    </row>
    <row r="57" spans="1:26" ht="55.2" x14ac:dyDescent="0.3">
      <c r="A57" s="42"/>
      <c r="B57" s="82" t="s">
        <v>9</v>
      </c>
      <c r="C57" s="66" t="s">
        <v>55</v>
      </c>
      <c r="D57" s="89" t="s">
        <v>43</v>
      </c>
      <c r="E57" s="67">
        <v>1</v>
      </c>
      <c r="F57" s="215"/>
      <c r="G57" s="69">
        <f>E57*F57</f>
        <v>0</v>
      </c>
      <c r="H57" s="162"/>
      <c r="I57" s="162"/>
      <c r="J57" s="162"/>
      <c r="K57" s="162"/>
      <c r="L57" s="162"/>
      <c r="M57" s="162"/>
      <c r="N57" s="162"/>
      <c r="O57" s="162"/>
      <c r="P57" s="162"/>
      <c r="Q57" s="162"/>
      <c r="R57" s="162"/>
      <c r="S57" s="162"/>
      <c r="T57" s="162"/>
      <c r="U57" s="162"/>
      <c r="V57" s="162"/>
      <c r="W57" s="162"/>
      <c r="X57" s="162"/>
      <c r="Y57" s="162"/>
      <c r="Z57" s="162"/>
    </row>
    <row r="58" spans="1:26" x14ac:dyDescent="0.3">
      <c r="A58" s="42"/>
      <c r="B58" s="82" t="s">
        <v>56</v>
      </c>
      <c r="C58" s="75" t="s">
        <v>57</v>
      </c>
      <c r="D58" s="86"/>
      <c r="E58" s="77"/>
      <c r="F58" s="87"/>
      <c r="G58" s="88"/>
      <c r="H58" s="162"/>
      <c r="I58" s="162"/>
      <c r="J58" s="162"/>
      <c r="K58" s="162"/>
      <c r="L58" s="162"/>
      <c r="M58" s="162"/>
      <c r="N58" s="162"/>
      <c r="O58" s="162"/>
      <c r="P58" s="162"/>
      <c r="Q58" s="162"/>
      <c r="R58" s="162"/>
      <c r="S58" s="162"/>
      <c r="T58" s="162"/>
      <c r="U58" s="162"/>
      <c r="V58" s="162"/>
      <c r="W58" s="162"/>
      <c r="X58" s="162"/>
      <c r="Y58" s="162"/>
      <c r="Z58" s="162"/>
    </row>
    <row r="59" spans="1:26" ht="96.6" x14ac:dyDescent="0.3">
      <c r="A59" s="42"/>
      <c r="B59" s="82" t="s">
        <v>9</v>
      </c>
      <c r="C59" s="66" t="s">
        <v>155</v>
      </c>
      <c r="D59" s="89" t="s">
        <v>43</v>
      </c>
      <c r="E59" s="67">
        <v>1</v>
      </c>
      <c r="F59" s="215"/>
      <c r="G59" s="69">
        <f>E59*F59</f>
        <v>0</v>
      </c>
      <c r="H59" s="162"/>
      <c r="I59" s="162"/>
      <c r="J59" s="162"/>
      <c r="K59" s="162"/>
      <c r="L59" s="162"/>
      <c r="M59" s="162"/>
      <c r="N59" s="162"/>
      <c r="O59" s="162"/>
      <c r="P59" s="162"/>
      <c r="Q59" s="162"/>
      <c r="R59" s="162"/>
      <c r="S59" s="162"/>
      <c r="T59" s="162"/>
      <c r="U59" s="162"/>
      <c r="V59" s="162"/>
      <c r="W59" s="162"/>
      <c r="X59" s="162"/>
      <c r="Y59" s="162"/>
      <c r="Z59" s="162"/>
    </row>
    <row r="60" spans="1:26" ht="14.4" thickBot="1" x14ac:dyDescent="0.35">
      <c r="A60" s="258"/>
      <c r="B60" s="259"/>
      <c r="C60" s="294" t="s">
        <v>200</v>
      </c>
      <c r="D60" s="295"/>
      <c r="E60" s="295"/>
      <c r="F60" s="296"/>
      <c r="G60" s="260">
        <f>SUM(G42,G43,G45,G47,G49,G51,G52,G53,G55,G57,G59)</f>
        <v>0</v>
      </c>
      <c r="H60" s="162"/>
      <c r="I60" s="162"/>
      <c r="J60" s="162"/>
      <c r="K60" s="162"/>
      <c r="L60" s="162"/>
      <c r="M60" s="162"/>
      <c r="N60" s="162"/>
      <c r="O60" s="162"/>
      <c r="P60" s="162"/>
      <c r="Q60" s="162"/>
      <c r="R60" s="162"/>
      <c r="S60" s="162"/>
      <c r="T60" s="162"/>
      <c r="U60" s="162"/>
      <c r="V60" s="162"/>
      <c r="W60" s="162"/>
      <c r="X60" s="162"/>
      <c r="Y60" s="162"/>
      <c r="Z60" s="162"/>
    </row>
    <row r="61" spans="1:26" x14ac:dyDescent="0.3">
      <c r="B61" s="2"/>
      <c r="D61" s="34"/>
      <c r="F61" s="35"/>
      <c r="G61" s="36"/>
    </row>
    <row r="62" spans="1:26" ht="14.4" thickBot="1" x14ac:dyDescent="0.35">
      <c r="A62" s="12"/>
      <c r="B62" s="297" t="s">
        <v>59</v>
      </c>
      <c r="C62" s="298"/>
      <c r="D62" s="9"/>
      <c r="E62" s="90"/>
      <c r="F62" s="91"/>
      <c r="G62" s="92"/>
      <c r="I62" s="161"/>
      <c r="J62" s="161"/>
      <c r="K62" s="161"/>
      <c r="L62" s="161"/>
      <c r="M62" s="161"/>
      <c r="N62" s="161"/>
      <c r="O62" s="161"/>
      <c r="P62" s="161"/>
      <c r="Q62" s="161"/>
      <c r="R62" s="161"/>
      <c r="S62" s="161"/>
      <c r="T62" s="161"/>
      <c r="U62" s="161"/>
      <c r="V62" s="161"/>
      <c r="W62" s="161"/>
      <c r="X62" s="161"/>
      <c r="Y62" s="161"/>
      <c r="Z62" s="161"/>
    </row>
    <row r="63" spans="1:26" ht="14.4" thickTop="1" x14ac:dyDescent="0.3">
      <c r="B63" s="13" t="s">
        <v>2</v>
      </c>
      <c r="C63" s="14" t="s">
        <v>3</v>
      </c>
      <c r="D63" s="15" t="s">
        <v>4</v>
      </c>
      <c r="E63" s="16" t="s">
        <v>5</v>
      </c>
      <c r="F63" s="17" t="s">
        <v>6</v>
      </c>
      <c r="G63" s="18" t="s">
        <v>7</v>
      </c>
    </row>
    <row r="64" spans="1:26" x14ac:dyDescent="0.3">
      <c r="B64" s="93"/>
      <c r="C64" s="94" t="s">
        <v>60</v>
      </c>
      <c r="D64" s="95"/>
      <c r="E64" s="96"/>
      <c r="F64" s="97"/>
      <c r="G64" s="98"/>
    </row>
    <row r="65" spans="2:7" ht="27.6" x14ac:dyDescent="0.3">
      <c r="B65" s="93"/>
      <c r="C65" s="99" t="s">
        <v>143</v>
      </c>
      <c r="D65" s="95"/>
      <c r="E65" s="96"/>
      <c r="F65" s="97"/>
      <c r="G65" s="98"/>
    </row>
    <row r="66" spans="2:7" ht="41.4" x14ac:dyDescent="0.3">
      <c r="B66" s="93"/>
      <c r="C66" s="99" t="s">
        <v>144</v>
      </c>
      <c r="D66" s="95"/>
      <c r="E66" s="96"/>
      <c r="F66" s="97"/>
      <c r="G66" s="98"/>
    </row>
    <row r="67" spans="2:7" x14ac:dyDescent="0.3">
      <c r="B67" s="93"/>
      <c r="C67" s="94"/>
      <c r="D67" s="95"/>
      <c r="E67" s="96"/>
      <c r="F67" s="93"/>
      <c r="G67" s="98"/>
    </row>
    <row r="68" spans="2:7" x14ac:dyDescent="0.3">
      <c r="B68" s="93"/>
      <c r="C68" s="99"/>
      <c r="D68" s="95"/>
      <c r="E68" s="96"/>
      <c r="F68" s="93"/>
      <c r="G68" s="98"/>
    </row>
    <row r="69" spans="2:7" x14ac:dyDescent="0.3">
      <c r="B69" s="72">
        <v>1</v>
      </c>
      <c r="C69" s="72" t="s">
        <v>145</v>
      </c>
      <c r="D69" s="72"/>
      <c r="E69" s="72"/>
      <c r="F69" s="72"/>
      <c r="G69" s="72"/>
    </row>
    <row r="70" spans="2:7" x14ac:dyDescent="0.3">
      <c r="B70" s="70" t="s">
        <v>9</v>
      </c>
      <c r="C70" s="73" t="s">
        <v>118</v>
      </c>
      <c r="D70" s="100" t="s">
        <v>61</v>
      </c>
      <c r="E70" s="100">
        <v>1</v>
      </c>
      <c r="F70" s="220"/>
      <c r="G70" s="130">
        <f>F70*E70</f>
        <v>0</v>
      </c>
    </row>
    <row r="71" spans="2:7" x14ac:dyDescent="0.3">
      <c r="B71" s="70" t="s">
        <v>11</v>
      </c>
      <c r="C71" s="73" t="s">
        <v>119</v>
      </c>
      <c r="D71" s="100" t="s">
        <v>61</v>
      </c>
      <c r="E71" s="100">
        <v>1</v>
      </c>
      <c r="F71" s="220"/>
      <c r="G71" s="130">
        <f t="shared" ref="G71:G85" si="0">F71*E71</f>
        <v>0</v>
      </c>
    </row>
    <row r="72" spans="2:7" ht="27.6" x14ac:dyDescent="0.3">
      <c r="B72" s="70" t="s">
        <v>13</v>
      </c>
      <c r="C72" s="73" t="s">
        <v>120</v>
      </c>
      <c r="D72" s="100" t="s">
        <v>61</v>
      </c>
      <c r="E72" s="100">
        <v>1</v>
      </c>
      <c r="F72" s="220"/>
      <c r="G72" s="130">
        <f t="shared" si="0"/>
        <v>0</v>
      </c>
    </row>
    <row r="73" spans="2:7" ht="69" x14ac:dyDescent="0.3">
      <c r="B73" s="70" t="s">
        <v>15</v>
      </c>
      <c r="C73" s="73" t="s">
        <v>156</v>
      </c>
      <c r="D73" s="100" t="s">
        <v>62</v>
      </c>
      <c r="E73" s="100">
        <v>6</v>
      </c>
      <c r="F73" s="220"/>
      <c r="G73" s="130">
        <f t="shared" si="0"/>
        <v>0</v>
      </c>
    </row>
    <row r="74" spans="2:7" ht="27.6" x14ac:dyDescent="0.3">
      <c r="B74" s="70" t="s">
        <v>17</v>
      </c>
      <c r="C74" s="73" t="s">
        <v>63</v>
      </c>
      <c r="D74" s="100" t="s">
        <v>61</v>
      </c>
      <c r="E74" s="100">
        <v>1</v>
      </c>
      <c r="F74" s="220"/>
      <c r="G74" s="130">
        <f t="shared" si="0"/>
        <v>0</v>
      </c>
    </row>
    <row r="75" spans="2:7" ht="27.6" x14ac:dyDescent="0.3">
      <c r="B75" s="70" t="s">
        <v>19</v>
      </c>
      <c r="C75" s="73" t="s">
        <v>121</v>
      </c>
      <c r="D75" s="100" t="s">
        <v>65</v>
      </c>
      <c r="E75" s="100">
        <v>1</v>
      </c>
      <c r="F75" s="220"/>
      <c r="G75" s="130">
        <f t="shared" si="0"/>
        <v>0</v>
      </c>
    </row>
    <row r="76" spans="2:7" ht="27.6" x14ac:dyDescent="0.3">
      <c r="B76" s="70" t="s">
        <v>21</v>
      </c>
      <c r="C76" s="73" t="s">
        <v>157</v>
      </c>
      <c r="D76" s="100" t="s">
        <v>32</v>
      </c>
      <c r="E76" s="100">
        <v>20</v>
      </c>
      <c r="F76" s="220"/>
      <c r="G76" s="130">
        <f t="shared" si="0"/>
        <v>0</v>
      </c>
    </row>
    <row r="77" spans="2:7" ht="27.6" x14ac:dyDescent="0.3">
      <c r="B77" s="70" t="s">
        <v>23</v>
      </c>
      <c r="C77" s="73" t="s">
        <v>122</v>
      </c>
      <c r="D77" s="100" t="s">
        <v>32</v>
      </c>
      <c r="E77" s="100">
        <v>10</v>
      </c>
      <c r="F77" s="220"/>
      <c r="G77" s="130">
        <f t="shared" si="0"/>
        <v>0</v>
      </c>
    </row>
    <row r="78" spans="2:7" ht="27.6" x14ac:dyDescent="0.3">
      <c r="B78" s="70" t="s">
        <v>25</v>
      </c>
      <c r="C78" s="73" t="s">
        <v>158</v>
      </c>
      <c r="D78" s="100" t="s">
        <v>64</v>
      </c>
      <c r="E78" s="100">
        <v>10</v>
      </c>
      <c r="F78" s="220"/>
      <c r="G78" s="130">
        <f t="shared" si="0"/>
        <v>0</v>
      </c>
    </row>
    <row r="79" spans="2:7" x14ac:dyDescent="0.3">
      <c r="B79" s="70" t="s">
        <v>34</v>
      </c>
      <c r="C79" s="73" t="s">
        <v>123</v>
      </c>
      <c r="D79" s="100" t="s">
        <v>146</v>
      </c>
      <c r="E79" s="100">
        <v>1</v>
      </c>
      <c r="F79" s="220"/>
      <c r="G79" s="130">
        <f t="shared" si="0"/>
        <v>0</v>
      </c>
    </row>
    <row r="80" spans="2:7" ht="27.6" x14ac:dyDescent="0.3">
      <c r="B80" s="70" t="s">
        <v>38</v>
      </c>
      <c r="C80" s="73" t="s">
        <v>124</v>
      </c>
      <c r="D80" s="100" t="s">
        <v>61</v>
      </c>
      <c r="E80" s="100">
        <v>6</v>
      </c>
      <c r="F80" s="220"/>
      <c r="G80" s="130">
        <f t="shared" si="0"/>
        <v>0</v>
      </c>
    </row>
    <row r="81" spans="1:60" x14ac:dyDescent="0.3">
      <c r="B81" s="100">
        <v>3</v>
      </c>
      <c r="C81" s="101" t="s">
        <v>66</v>
      </c>
      <c r="D81" s="131"/>
      <c r="E81" s="132"/>
      <c r="F81" s="133"/>
      <c r="G81" s="130"/>
    </row>
    <row r="82" spans="1:60" ht="41.4" x14ac:dyDescent="0.3">
      <c r="B82" s="70" t="s">
        <v>9</v>
      </c>
      <c r="C82" s="102" t="s">
        <v>67</v>
      </c>
      <c r="D82" s="131" t="s">
        <v>65</v>
      </c>
      <c r="E82" s="132">
        <v>1</v>
      </c>
      <c r="F82" s="221"/>
      <c r="G82" s="130">
        <f t="shared" si="0"/>
        <v>0</v>
      </c>
    </row>
    <row r="83" spans="1:60" ht="55.2" x14ac:dyDescent="0.3">
      <c r="B83" s="70" t="s">
        <v>11</v>
      </c>
      <c r="C83" s="102" t="s">
        <v>68</v>
      </c>
      <c r="D83" s="131" t="s">
        <v>65</v>
      </c>
      <c r="E83" s="132">
        <v>1</v>
      </c>
      <c r="F83" s="221"/>
      <c r="G83" s="130">
        <f t="shared" si="0"/>
        <v>0</v>
      </c>
    </row>
    <row r="84" spans="1:60" x14ac:dyDescent="0.3">
      <c r="B84" s="70" t="s">
        <v>13</v>
      </c>
      <c r="C84" s="102" t="s">
        <v>69</v>
      </c>
      <c r="D84" s="131" t="s">
        <v>61</v>
      </c>
      <c r="E84" s="132">
        <v>1</v>
      </c>
      <c r="F84" s="221"/>
      <c r="G84" s="130">
        <f t="shared" ref="G84" si="1">F84*E84</f>
        <v>0</v>
      </c>
    </row>
    <row r="85" spans="1:60" ht="27.6" x14ac:dyDescent="0.3">
      <c r="B85" s="70" t="s">
        <v>15</v>
      </c>
      <c r="C85" s="102" t="s">
        <v>159</v>
      </c>
      <c r="D85" s="131" t="s">
        <v>61</v>
      </c>
      <c r="E85" s="132">
        <v>1</v>
      </c>
      <c r="F85" s="221"/>
      <c r="G85" s="130">
        <f t="shared" si="0"/>
        <v>0</v>
      </c>
    </row>
    <row r="86" spans="1:60" x14ac:dyDescent="0.3">
      <c r="A86" s="255"/>
      <c r="B86" s="256"/>
      <c r="C86" s="299" t="s">
        <v>70</v>
      </c>
      <c r="D86" s="300"/>
      <c r="E86" s="300"/>
      <c r="F86" s="301"/>
      <c r="G86" s="257">
        <f>SUM(G70,G71,G72,G73,G74,G75,G76,G77,G78,G79,G80,G82,G83,G84,G85)</f>
        <v>0</v>
      </c>
    </row>
    <row r="87" spans="1:60" ht="55.2" x14ac:dyDescent="0.3">
      <c r="B87" s="103">
        <v>4</v>
      </c>
      <c r="C87" s="72" t="s">
        <v>71</v>
      </c>
      <c r="D87" s="135"/>
      <c r="E87" s="135"/>
      <c r="F87" s="136"/>
      <c r="G87" s="137"/>
    </row>
    <row r="88" spans="1:60" x14ac:dyDescent="0.3">
      <c r="B88" s="70" t="s">
        <v>9</v>
      </c>
      <c r="C88" s="73" t="s">
        <v>164</v>
      </c>
      <c r="D88" s="100" t="s">
        <v>65</v>
      </c>
      <c r="E88" s="100">
        <v>1</v>
      </c>
      <c r="F88" s="222"/>
      <c r="G88" s="138">
        <f>F88*E88</f>
        <v>0</v>
      </c>
      <c r="I88" s="161"/>
      <c r="J88" s="161"/>
      <c r="K88" s="161"/>
      <c r="L88" s="161"/>
      <c r="M88" s="161"/>
      <c r="N88" s="161"/>
      <c r="O88" s="161"/>
      <c r="P88" s="161"/>
      <c r="Q88" s="161"/>
      <c r="R88" s="161"/>
      <c r="S88" s="161"/>
      <c r="T88" s="161"/>
      <c r="U88" s="161"/>
      <c r="V88" s="161"/>
      <c r="W88" s="161"/>
      <c r="X88" s="161"/>
      <c r="Y88" s="161"/>
      <c r="Z88" s="161"/>
    </row>
    <row r="89" spans="1:60" x14ac:dyDescent="0.3">
      <c r="B89" s="70" t="s">
        <v>11</v>
      </c>
      <c r="C89" s="104" t="s">
        <v>72</v>
      </c>
      <c r="D89" s="100" t="s">
        <v>65</v>
      </c>
      <c r="E89" s="100">
        <v>1</v>
      </c>
      <c r="F89" s="220"/>
      <c r="G89" s="138">
        <f>F89*E89</f>
        <v>0</v>
      </c>
    </row>
    <row r="90" spans="1:60" x14ac:dyDescent="0.3">
      <c r="B90" s="70" t="s">
        <v>13</v>
      </c>
      <c r="C90" s="73" t="s">
        <v>73</v>
      </c>
      <c r="D90" s="100" t="s">
        <v>65</v>
      </c>
      <c r="E90" s="100">
        <v>1</v>
      </c>
      <c r="F90" s="222"/>
      <c r="G90" s="138">
        <f>F90*E90</f>
        <v>0</v>
      </c>
    </row>
    <row r="91" spans="1:60" x14ac:dyDescent="0.3">
      <c r="B91" s="70" t="s">
        <v>15</v>
      </c>
      <c r="C91" s="73" t="s">
        <v>74</v>
      </c>
      <c r="D91" s="100" t="s">
        <v>65</v>
      </c>
      <c r="E91" s="100">
        <v>1</v>
      </c>
      <c r="F91" s="222"/>
      <c r="G91" s="138">
        <f>F91*E91</f>
        <v>0</v>
      </c>
    </row>
    <row r="92" spans="1:60" x14ac:dyDescent="0.3">
      <c r="B92" s="100"/>
      <c r="C92" s="282" t="s">
        <v>75</v>
      </c>
      <c r="D92" s="283"/>
      <c r="E92" s="283"/>
      <c r="F92" s="284"/>
      <c r="G92" s="134">
        <f>SUM(G88,G89,G90,G91)</f>
        <v>0</v>
      </c>
    </row>
    <row r="93" spans="1:60" ht="14.4" thickBot="1" x14ac:dyDescent="0.35">
      <c r="A93" s="249"/>
      <c r="B93" s="250"/>
      <c r="C93" s="285" t="s">
        <v>208</v>
      </c>
      <c r="D93" s="286"/>
      <c r="E93" s="286"/>
      <c r="F93" s="287"/>
      <c r="G93" s="251">
        <f>G86+G92</f>
        <v>0</v>
      </c>
    </row>
    <row r="94" spans="1:60" s="108" customFormat="1" ht="14.4" x14ac:dyDescent="0.3">
      <c r="A94" s="105"/>
      <c r="B94" s="288" t="s">
        <v>147</v>
      </c>
      <c r="C94" s="289"/>
      <c r="D94" s="139"/>
      <c r="E94" s="106"/>
      <c r="F94" s="106"/>
      <c r="G94" s="107"/>
      <c r="H94" s="164"/>
      <c r="I94" s="165"/>
      <c r="J94" s="165"/>
      <c r="K94" s="165"/>
      <c r="L94" s="165"/>
      <c r="M94" s="165"/>
      <c r="N94" s="165"/>
      <c r="O94" s="165"/>
      <c r="P94" s="165"/>
      <c r="Q94" s="165"/>
      <c r="R94" s="165"/>
      <c r="S94" s="165"/>
      <c r="T94" s="165"/>
      <c r="U94" s="165"/>
      <c r="V94" s="165"/>
      <c r="W94" s="165"/>
      <c r="X94" s="165"/>
      <c r="Y94" s="165"/>
      <c r="Z94" s="165"/>
      <c r="AA94" s="164"/>
      <c r="AB94" s="164"/>
      <c r="AC94" s="164"/>
      <c r="AD94" s="164"/>
      <c r="AE94" s="164"/>
      <c r="AF94" s="164"/>
      <c r="AG94" s="164"/>
      <c r="AH94" s="164"/>
      <c r="AI94" s="164"/>
      <c r="AJ94" s="164"/>
      <c r="AK94" s="164"/>
      <c r="AL94" s="164"/>
      <c r="AM94" s="164"/>
      <c r="AN94" s="164"/>
      <c r="AO94" s="164"/>
      <c r="AP94" s="164"/>
      <c r="AQ94" s="164"/>
      <c r="AR94" s="164"/>
      <c r="AS94" s="164"/>
      <c r="AT94" s="164"/>
      <c r="AU94" s="164"/>
      <c r="AV94" s="164"/>
      <c r="AW94" s="164"/>
      <c r="AX94" s="164"/>
      <c r="AY94" s="164"/>
      <c r="AZ94" s="164"/>
      <c r="BA94" s="164"/>
      <c r="BB94" s="164"/>
      <c r="BC94" s="164"/>
      <c r="BD94" s="164"/>
      <c r="BE94" s="164"/>
      <c r="BF94" s="164"/>
      <c r="BG94" s="164"/>
      <c r="BH94" s="164"/>
    </row>
    <row r="95" spans="1:60" s="172" customFormat="1" ht="14.4" x14ac:dyDescent="0.3">
      <c r="A95" s="174"/>
      <c r="B95" s="175" t="s">
        <v>2</v>
      </c>
      <c r="C95" s="176" t="s">
        <v>3</v>
      </c>
      <c r="D95" s="177" t="s">
        <v>4</v>
      </c>
      <c r="E95" s="178" t="s">
        <v>5</v>
      </c>
      <c r="F95" s="175" t="s">
        <v>6</v>
      </c>
      <c r="G95" s="179" t="s">
        <v>7</v>
      </c>
      <c r="H95" s="173"/>
      <c r="I95" s="173"/>
      <c r="J95" s="173"/>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73"/>
      <c r="AQ95" s="173"/>
      <c r="AR95" s="173"/>
      <c r="AS95" s="173"/>
      <c r="AT95" s="173"/>
      <c r="AU95" s="173"/>
      <c r="AV95" s="173"/>
      <c r="AW95" s="173"/>
      <c r="AX95" s="173"/>
      <c r="AY95" s="173"/>
      <c r="AZ95" s="173"/>
      <c r="BA95" s="173"/>
      <c r="BB95" s="173"/>
      <c r="BC95" s="173"/>
      <c r="BD95" s="173"/>
      <c r="BE95" s="173"/>
      <c r="BF95" s="173"/>
      <c r="BG95" s="173"/>
      <c r="BH95" s="173"/>
    </row>
    <row r="96" spans="1:60" s="108" customFormat="1" ht="14.4" x14ac:dyDescent="0.3">
      <c r="B96" s="106">
        <v>1</v>
      </c>
      <c r="C96" s="141" t="s">
        <v>76</v>
      </c>
      <c r="D96" s="142"/>
      <c r="E96" s="143"/>
      <c r="F96" s="106"/>
      <c r="G96" s="107"/>
      <c r="H96" s="164"/>
      <c r="I96" s="164"/>
      <c r="J96" s="164"/>
      <c r="K96" s="164"/>
      <c r="L96" s="164"/>
      <c r="M96" s="164"/>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4"/>
      <c r="AK96" s="164"/>
      <c r="AL96" s="164"/>
      <c r="AM96" s="164"/>
      <c r="AN96" s="164"/>
      <c r="AO96" s="164"/>
      <c r="AP96" s="164"/>
      <c r="AQ96" s="164"/>
      <c r="AR96" s="164"/>
      <c r="AS96" s="164"/>
      <c r="AT96" s="164"/>
      <c r="AU96" s="164"/>
      <c r="AV96" s="164"/>
      <c r="AW96" s="164"/>
      <c r="AX96" s="164"/>
      <c r="AY96" s="164"/>
      <c r="AZ96" s="164"/>
      <c r="BA96" s="164"/>
      <c r="BB96" s="164"/>
      <c r="BC96" s="164"/>
      <c r="BD96" s="164"/>
      <c r="BE96" s="164"/>
      <c r="BF96" s="164"/>
      <c r="BG96" s="164"/>
      <c r="BH96" s="164"/>
    </row>
    <row r="97" spans="2:60" s="108" customFormat="1" ht="28.8" x14ac:dyDescent="0.3">
      <c r="B97" s="106" t="s">
        <v>9</v>
      </c>
      <c r="C97" s="144" t="s">
        <v>141</v>
      </c>
      <c r="D97" s="145" t="s">
        <v>134</v>
      </c>
      <c r="E97" s="143">
        <v>8.8405000000000005</v>
      </c>
      <c r="F97" s="223"/>
      <c r="G97" s="147">
        <f>F97*E97</f>
        <v>0</v>
      </c>
      <c r="H97" s="164"/>
      <c r="I97" s="164"/>
      <c r="J97" s="164"/>
      <c r="K97" s="164"/>
      <c r="L97" s="164"/>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c r="AQ97" s="164"/>
      <c r="AR97" s="164"/>
      <c r="AS97" s="164"/>
      <c r="AT97" s="164"/>
      <c r="AU97" s="164"/>
      <c r="AV97" s="164"/>
      <c r="AW97" s="164"/>
      <c r="AX97" s="164"/>
      <c r="AY97" s="164"/>
      <c r="AZ97" s="164"/>
      <c r="BA97" s="164"/>
      <c r="BB97" s="164"/>
      <c r="BC97" s="164"/>
      <c r="BD97" s="164"/>
      <c r="BE97" s="164"/>
      <c r="BF97" s="164"/>
      <c r="BG97" s="164"/>
      <c r="BH97" s="164"/>
    </row>
    <row r="98" spans="2:60" s="108" customFormat="1" ht="28.8" x14ac:dyDescent="0.3">
      <c r="B98" s="106" t="s">
        <v>11</v>
      </c>
      <c r="C98" s="144" t="s">
        <v>77</v>
      </c>
      <c r="D98" s="145" t="s">
        <v>134</v>
      </c>
      <c r="E98" s="143">
        <f>E97*0.6</f>
        <v>5.3043000000000005</v>
      </c>
      <c r="F98" s="223"/>
      <c r="G98" s="147">
        <f>F98*E98</f>
        <v>0</v>
      </c>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4"/>
      <c r="AK98" s="164"/>
      <c r="AL98" s="164"/>
      <c r="AM98" s="164"/>
      <c r="AN98" s="164"/>
      <c r="AO98" s="164"/>
      <c r="AP98" s="164"/>
      <c r="AQ98" s="164"/>
      <c r="AR98" s="164"/>
      <c r="AS98" s="164"/>
      <c r="AT98" s="164"/>
      <c r="AU98" s="164"/>
      <c r="AV98" s="164"/>
      <c r="AW98" s="164"/>
      <c r="AX98" s="164"/>
      <c r="AY98" s="164"/>
      <c r="AZ98" s="164"/>
      <c r="BA98" s="164"/>
      <c r="BB98" s="164"/>
      <c r="BC98" s="164"/>
      <c r="BD98" s="164"/>
      <c r="BE98" s="164"/>
      <c r="BF98" s="164"/>
      <c r="BG98" s="164"/>
      <c r="BH98" s="164"/>
    </row>
    <row r="99" spans="2:60" s="108" customFormat="1" ht="28.8" x14ac:dyDescent="0.3">
      <c r="B99" s="106">
        <v>2</v>
      </c>
      <c r="C99" s="141" t="s">
        <v>78</v>
      </c>
      <c r="D99" s="145"/>
      <c r="E99" s="143"/>
      <c r="F99" s="146"/>
      <c r="G99" s="147"/>
      <c r="H99" s="164"/>
      <c r="I99" s="164"/>
      <c r="J99" s="164"/>
      <c r="K99" s="164"/>
      <c r="L99" s="164"/>
      <c r="M99" s="164"/>
      <c r="N99" s="164"/>
      <c r="O99" s="164"/>
      <c r="P99" s="164"/>
      <c r="Q99" s="164"/>
      <c r="R99" s="164"/>
      <c r="S99" s="164"/>
      <c r="T99" s="164"/>
      <c r="U99" s="164"/>
      <c r="V99" s="164"/>
      <c r="W99" s="164"/>
      <c r="X99" s="164"/>
      <c r="Y99" s="164"/>
      <c r="Z99" s="164"/>
      <c r="AA99" s="164"/>
      <c r="AB99" s="164"/>
      <c r="AC99" s="164"/>
      <c r="AD99" s="164"/>
      <c r="AE99" s="164"/>
      <c r="AF99" s="164"/>
      <c r="AG99" s="164"/>
      <c r="AH99" s="164"/>
      <c r="AI99" s="164"/>
      <c r="AJ99" s="164"/>
      <c r="AK99" s="164"/>
      <c r="AL99" s="164"/>
      <c r="AM99" s="164"/>
      <c r="AN99" s="164"/>
      <c r="AO99" s="164"/>
      <c r="AP99" s="164"/>
      <c r="AQ99" s="164"/>
      <c r="AR99" s="164"/>
      <c r="AS99" s="164"/>
      <c r="AT99" s="164"/>
      <c r="AU99" s="164"/>
      <c r="AV99" s="164"/>
      <c r="AW99" s="164"/>
      <c r="AX99" s="164"/>
      <c r="AY99" s="164"/>
      <c r="AZ99" s="164"/>
      <c r="BA99" s="164"/>
      <c r="BB99" s="164"/>
      <c r="BC99" s="164"/>
      <c r="BD99" s="164"/>
      <c r="BE99" s="164"/>
      <c r="BF99" s="164"/>
      <c r="BG99" s="164"/>
      <c r="BH99" s="164"/>
    </row>
    <row r="100" spans="2:60" s="108" customFormat="1" ht="16.2" x14ac:dyDescent="0.3">
      <c r="B100" s="106" t="s">
        <v>9</v>
      </c>
      <c r="C100" s="148" t="s">
        <v>79</v>
      </c>
      <c r="D100" s="145" t="s">
        <v>134</v>
      </c>
      <c r="E100" s="145">
        <f>1.2*1.2*0.05*4</f>
        <v>0.28799999999999998</v>
      </c>
      <c r="F100" s="224"/>
      <c r="G100" s="147">
        <f>F100*E100</f>
        <v>0</v>
      </c>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64"/>
      <c r="AQ100" s="164"/>
      <c r="AR100" s="164"/>
      <c r="AS100" s="164"/>
      <c r="AT100" s="164"/>
      <c r="AU100" s="164"/>
      <c r="AV100" s="164"/>
      <c r="AW100" s="164"/>
      <c r="AX100" s="164"/>
      <c r="AY100" s="164"/>
      <c r="AZ100" s="164"/>
      <c r="BA100" s="164"/>
      <c r="BB100" s="164"/>
      <c r="BC100" s="164"/>
      <c r="BD100" s="164"/>
      <c r="BE100" s="164"/>
      <c r="BF100" s="164"/>
      <c r="BG100" s="164"/>
      <c r="BH100" s="164"/>
    </row>
    <row r="101" spans="2:60" s="108" customFormat="1" ht="57.6" x14ac:dyDescent="0.3">
      <c r="B101" s="106">
        <v>3</v>
      </c>
      <c r="C101" s="141" t="s">
        <v>80</v>
      </c>
      <c r="D101" s="145"/>
      <c r="E101" s="145"/>
      <c r="F101" s="149"/>
      <c r="G101" s="147"/>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4"/>
      <c r="AL101" s="164"/>
      <c r="AM101" s="164"/>
      <c r="AN101" s="164"/>
      <c r="AO101" s="164"/>
      <c r="AP101" s="164"/>
      <c r="AQ101" s="164"/>
      <c r="AR101" s="164"/>
      <c r="AS101" s="164"/>
      <c r="AT101" s="164"/>
      <c r="AU101" s="164"/>
      <c r="AV101" s="164"/>
      <c r="AW101" s="164"/>
      <c r="AX101" s="164"/>
      <c r="AY101" s="164"/>
      <c r="AZ101" s="164"/>
      <c r="BA101" s="164"/>
      <c r="BB101" s="164"/>
      <c r="BC101" s="164"/>
      <c r="BD101" s="164"/>
      <c r="BE101" s="164"/>
      <c r="BF101" s="164"/>
      <c r="BG101" s="164"/>
      <c r="BH101" s="164"/>
    </row>
    <row r="102" spans="2:60" s="108" customFormat="1" ht="16.2" x14ac:dyDescent="0.3">
      <c r="B102" s="106" t="s">
        <v>9</v>
      </c>
      <c r="C102" s="148" t="s">
        <v>81</v>
      </c>
      <c r="D102" s="145" t="s">
        <v>134</v>
      </c>
      <c r="E102" s="145">
        <f>1.2*1.2*0.45*4</f>
        <v>2.5920000000000001</v>
      </c>
      <c r="F102" s="224"/>
      <c r="G102" s="147">
        <f t="shared" ref="G102" si="2">F102*E102</f>
        <v>0</v>
      </c>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c r="AI102" s="164"/>
      <c r="AJ102" s="164"/>
      <c r="AK102" s="164"/>
      <c r="AL102" s="164"/>
      <c r="AM102" s="164"/>
      <c r="AN102" s="164"/>
      <c r="AO102" s="164"/>
      <c r="AP102" s="164"/>
      <c r="AQ102" s="164"/>
      <c r="AR102" s="164"/>
      <c r="AS102" s="164"/>
      <c r="AT102" s="164"/>
      <c r="AU102" s="164"/>
      <c r="AV102" s="164"/>
      <c r="AW102" s="164"/>
      <c r="AX102" s="164"/>
      <c r="AY102" s="164"/>
      <c r="AZ102" s="164"/>
      <c r="BA102" s="164"/>
      <c r="BB102" s="164"/>
      <c r="BC102" s="164"/>
      <c r="BD102" s="164"/>
      <c r="BE102" s="164"/>
      <c r="BF102" s="164"/>
      <c r="BG102" s="164"/>
      <c r="BH102" s="164"/>
    </row>
    <row r="103" spans="2:60" s="108" customFormat="1" ht="16.2" x14ac:dyDescent="0.3">
      <c r="B103" s="106" t="s">
        <v>11</v>
      </c>
      <c r="C103" s="148" t="s">
        <v>82</v>
      </c>
      <c r="D103" s="145" t="s">
        <v>134</v>
      </c>
      <c r="E103" s="145">
        <f>0.8*0.25*0.45*4+1.8*0.45*0.25*3</f>
        <v>0.96750000000000003</v>
      </c>
      <c r="F103" s="224"/>
      <c r="G103" s="147">
        <f>F103*E103</f>
        <v>0</v>
      </c>
      <c r="H103" s="164"/>
      <c r="I103" s="164"/>
      <c r="J103" s="164"/>
      <c r="K103" s="164"/>
      <c r="L103" s="164"/>
      <c r="M103" s="164"/>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c r="AI103" s="164"/>
      <c r="AJ103" s="164"/>
      <c r="AK103" s="164"/>
      <c r="AL103" s="164"/>
      <c r="AM103" s="164"/>
      <c r="AN103" s="164"/>
      <c r="AO103" s="164"/>
      <c r="AP103" s="164"/>
      <c r="AQ103" s="164"/>
      <c r="AR103" s="164"/>
      <c r="AS103" s="164"/>
      <c r="AT103" s="164"/>
      <c r="AU103" s="164"/>
      <c r="AV103" s="164"/>
      <c r="AW103" s="164"/>
      <c r="AX103" s="164"/>
      <c r="AY103" s="164"/>
      <c r="AZ103" s="164"/>
      <c r="BA103" s="164"/>
      <c r="BB103" s="164"/>
      <c r="BC103" s="164"/>
      <c r="BD103" s="164"/>
      <c r="BE103" s="164"/>
      <c r="BF103" s="164"/>
      <c r="BG103" s="164"/>
      <c r="BH103" s="164"/>
    </row>
    <row r="104" spans="2:60" s="108" customFormat="1" ht="16.2" x14ac:dyDescent="0.3">
      <c r="B104" s="106" t="s">
        <v>13</v>
      </c>
      <c r="C104" s="148" t="s">
        <v>83</v>
      </c>
      <c r="D104" s="145" t="s">
        <v>134</v>
      </c>
      <c r="E104" s="143">
        <v>2</v>
      </c>
      <c r="F104" s="224"/>
      <c r="G104" s="147">
        <f>F104*E104</f>
        <v>0</v>
      </c>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4"/>
      <c r="AQ104" s="164"/>
      <c r="AR104" s="164"/>
      <c r="AS104" s="164"/>
      <c r="AT104" s="164"/>
      <c r="AU104" s="164"/>
      <c r="AV104" s="164"/>
      <c r="AW104" s="164"/>
      <c r="AX104" s="164"/>
      <c r="AY104" s="164"/>
      <c r="AZ104" s="164"/>
      <c r="BA104" s="164"/>
      <c r="BB104" s="164"/>
      <c r="BC104" s="164"/>
      <c r="BD104" s="164"/>
      <c r="BE104" s="164"/>
      <c r="BF104" s="164"/>
      <c r="BG104" s="164"/>
      <c r="BH104" s="164"/>
    </row>
    <row r="105" spans="2:60" s="108" customFormat="1" ht="14.4" x14ac:dyDescent="0.3">
      <c r="B105" s="150"/>
      <c r="C105" s="151"/>
      <c r="D105" s="145"/>
      <c r="E105" s="145"/>
      <c r="F105" s="149"/>
      <c r="G105" s="147">
        <f t="shared" ref="G105" si="3">F105*E105</f>
        <v>0</v>
      </c>
      <c r="H105" s="164"/>
      <c r="I105" s="164"/>
      <c r="J105" s="164"/>
      <c r="K105" s="164"/>
      <c r="L105" s="164"/>
      <c r="M105" s="164"/>
      <c r="N105" s="164"/>
      <c r="O105" s="164"/>
      <c r="P105" s="164"/>
      <c r="Q105" s="164"/>
      <c r="R105" s="164"/>
      <c r="S105" s="164"/>
      <c r="T105" s="164"/>
      <c r="U105" s="164"/>
      <c r="V105" s="164"/>
      <c r="W105" s="164"/>
      <c r="X105" s="164"/>
      <c r="Y105" s="164"/>
      <c r="Z105" s="164"/>
      <c r="AA105" s="164"/>
      <c r="AB105" s="164"/>
      <c r="AC105" s="164"/>
      <c r="AD105" s="164"/>
      <c r="AE105" s="164"/>
      <c r="AF105" s="164"/>
      <c r="AG105" s="164"/>
      <c r="AH105" s="164"/>
      <c r="AI105" s="164"/>
      <c r="AJ105" s="164"/>
      <c r="AK105" s="164"/>
      <c r="AL105" s="164"/>
      <c r="AM105" s="164"/>
      <c r="AN105" s="164"/>
      <c r="AO105" s="164"/>
      <c r="AP105" s="164"/>
      <c r="AQ105" s="164"/>
      <c r="AR105" s="164"/>
      <c r="AS105" s="164"/>
      <c r="AT105" s="164"/>
      <c r="AU105" s="164"/>
      <c r="AV105" s="164"/>
      <c r="AW105" s="164"/>
      <c r="AX105" s="164"/>
      <c r="AY105" s="164"/>
      <c r="AZ105" s="164"/>
      <c r="BA105" s="164"/>
      <c r="BB105" s="164"/>
      <c r="BC105" s="164"/>
      <c r="BD105" s="164"/>
      <c r="BE105" s="164"/>
      <c r="BF105" s="164"/>
      <c r="BG105" s="164"/>
      <c r="BH105" s="164"/>
    </row>
    <row r="106" spans="2:60" s="108" customFormat="1" ht="14.4" x14ac:dyDescent="0.3">
      <c r="B106" s="150" t="s">
        <v>84</v>
      </c>
      <c r="C106" s="151" t="s">
        <v>150</v>
      </c>
      <c r="D106" s="145"/>
      <c r="E106" s="145"/>
      <c r="F106" s="149"/>
      <c r="G106" s="147"/>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Q106" s="164"/>
      <c r="AR106" s="164"/>
      <c r="AS106" s="164"/>
      <c r="AT106" s="164"/>
      <c r="AU106" s="164"/>
      <c r="AV106" s="164"/>
      <c r="AW106" s="164"/>
      <c r="AX106" s="164"/>
      <c r="AY106" s="164"/>
      <c r="AZ106" s="164"/>
      <c r="BA106" s="164"/>
      <c r="BB106" s="164"/>
      <c r="BC106" s="164"/>
      <c r="BD106" s="164"/>
      <c r="BE106" s="164"/>
      <c r="BF106" s="164"/>
      <c r="BG106" s="164"/>
      <c r="BH106" s="164"/>
    </row>
    <row r="107" spans="2:60" s="108" customFormat="1" ht="72" x14ac:dyDescent="0.3">
      <c r="B107" s="106"/>
      <c r="C107" s="141" t="s">
        <v>85</v>
      </c>
      <c r="D107" s="153"/>
      <c r="E107" s="153"/>
      <c r="F107" s="154"/>
      <c r="G107" s="152" t="s">
        <v>86</v>
      </c>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4"/>
      <c r="AF107" s="164"/>
      <c r="AG107" s="164"/>
      <c r="AH107" s="164"/>
      <c r="AI107" s="164"/>
      <c r="AJ107" s="164"/>
      <c r="AK107" s="164"/>
      <c r="AL107" s="164"/>
      <c r="AM107" s="164"/>
      <c r="AN107" s="164"/>
      <c r="AO107" s="164"/>
      <c r="AP107" s="164"/>
      <c r="AQ107" s="164"/>
      <c r="AR107" s="164"/>
      <c r="AS107" s="164"/>
      <c r="AT107" s="164"/>
      <c r="AU107" s="164"/>
      <c r="AV107" s="164"/>
      <c r="AW107" s="164"/>
      <c r="AX107" s="164"/>
      <c r="AY107" s="164"/>
      <c r="AZ107" s="164"/>
      <c r="BA107" s="164"/>
      <c r="BB107" s="164"/>
      <c r="BC107" s="164"/>
      <c r="BD107" s="164"/>
      <c r="BE107" s="164"/>
      <c r="BF107" s="164"/>
      <c r="BG107" s="164"/>
      <c r="BH107" s="164"/>
    </row>
    <row r="108" spans="2:60" s="108" customFormat="1" ht="57.6" x14ac:dyDescent="0.3">
      <c r="B108" s="106" t="s">
        <v>9</v>
      </c>
      <c r="C108" s="144" t="s">
        <v>87</v>
      </c>
      <c r="D108" s="145" t="s">
        <v>65</v>
      </c>
      <c r="E108" s="143">
        <v>1</v>
      </c>
      <c r="F108" s="224"/>
      <c r="G108" s="147">
        <f>F108*E108</f>
        <v>0</v>
      </c>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4"/>
      <c r="AF108" s="164"/>
      <c r="AG108" s="164"/>
      <c r="AH108" s="164"/>
      <c r="AI108" s="164"/>
      <c r="AJ108" s="164"/>
      <c r="AK108" s="164"/>
      <c r="AL108" s="164"/>
      <c r="AM108" s="164"/>
      <c r="AN108" s="164"/>
      <c r="AO108" s="164"/>
      <c r="AP108" s="164"/>
      <c r="AQ108" s="164"/>
      <c r="AR108" s="164"/>
      <c r="AS108" s="164"/>
      <c r="AT108" s="164"/>
      <c r="AU108" s="164"/>
      <c r="AV108" s="164"/>
      <c r="AW108" s="164"/>
      <c r="AX108" s="164"/>
      <c r="AY108" s="164"/>
      <c r="AZ108" s="164"/>
      <c r="BA108" s="164"/>
      <c r="BB108" s="164"/>
      <c r="BC108" s="164"/>
      <c r="BD108" s="164"/>
      <c r="BE108" s="164"/>
      <c r="BF108" s="164"/>
      <c r="BG108" s="164"/>
      <c r="BH108" s="164"/>
    </row>
    <row r="109" spans="2:60" s="108" customFormat="1" ht="43.2" x14ac:dyDescent="0.3">
      <c r="B109" s="106">
        <v>5</v>
      </c>
      <c r="C109" s="155" t="s">
        <v>170</v>
      </c>
      <c r="D109" s="145"/>
      <c r="E109" s="145"/>
      <c r="F109" s="149"/>
      <c r="G109" s="147"/>
      <c r="H109" s="164"/>
      <c r="I109" s="164"/>
      <c r="J109" s="164"/>
      <c r="K109" s="164"/>
      <c r="L109" s="164"/>
      <c r="M109" s="164"/>
      <c r="N109" s="164"/>
      <c r="O109" s="164"/>
      <c r="P109" s="164"/>
      <c r="Q109" s="164"/>
      <c r="R109" s="164"/>
      <c r="S109" s="164"/>
      <c r="T109" s="164"/>
      <c r="U109" s="164"/>
      <c r="V109" s="164"/>
      <c r="W109" s="164"/>
      <c r="X109" s="164"/>
      <c r="Y109" s="164"/>
      <c r="Z109" s="164"/>
      <c r="AA109" s="164"/>
      <c r="AB109" s="164"/>
      <c r="AC109" s="164"/>
      <c r="AD109" s="164"/>
      <c r="AE109" s="164"/>
      <c r="AF109" s="164"/>
      <c r="AG109" s="164"/>
      <c r="AH109" s="164"/>
      <c r="AI109" s="164"/>
      <c r="AJ109" s="164"/>
      <c r="AK109" s="164"/>
      <c r="AL109" s="164"/>
      <c r="AM109" s="164"/>
      <c r="AN109" s="164"/>
      <c r="AO109" s="164"/>
      <c r="AP109" s="164"/>
      <c r="AQ109" s="164"/>
      <c r="AR109" s="164"/>
      <c r="AS109" s="164"/>
      <c r="AT109" s="164"/>
      <c r="AU109" s="164"/>
      <c r="AV109" s="164"/>
      <c r="AW109" s="164"/>
      <c r="AX109" s="164"/>
      <c r="AY109" s="164"/>
      <c r="AZ109" s="164"/>
      <c r="BA109" s="164"/>
      <c r="BB109" s="164"/>
      <c r="BC109" s="164"/>
      <c r="BD109" s="164"/>
      <c r="BE109" s="164"/>
      <c r="BF109" s="164"/>
      <c r="BG109" s="164"/>
      <c r="BH109" s="164"/>
    </row>
    <row r="110" spans="2:60" s="108" customFormat="1" ht="28.8" x14ac:dyDescent="0.3">
      <c r="B110" s="106" t="s">
        <v>9</v>
      </c>
      <c r="C110" s="144" t="s">
        <v>88</v>
      </c>
      <c r="D110" s="156" t="s">
        <v>135</v>
      </c>
      <c r="E110" s="145">
        <v>16</v>
      </c>
      <c r="F110" s="224"/>
      <c r="G110" s="147">
        <f t="shared" ref="G110:G116" si="4">E110*F110</f>
        <v>0</v>
      </c>
      <c r="H110" s="164"/>
      <c r="I110" s="164"/>
      <c r="J110" s="164"/>
      <c r="K110" s="164"/>
      <c r="L110" s="164"/>
      <c r="M110" s="164"/>
      <c r="N110" s="164"/>
      <c r="O110" s="164"/>
      <c r="P110" s="164"/>
      <c r="Q110" s="164"/>
      <c r="R110" s="164"/>
      <c r="S110" s="164"/>
      <c r="T110" s="164"/>
      <c r="U110" s="164"/>
      <c r="V110" s="164"/>
      <c r="W110" s="164"/>
      <c r="X110" s="164"/>
      <c r="Y110" s="164"/>
      <c r="Z110" s="164"/>
      <c r="AA110" s="164"/>
      <c r="AB110" s="164"/>
      <c r="AC110" s="164"/>
      <c r="AD110" s="164"/>
      <c r="AE110" s="164"/>
      <c r="AF110" s="164"/>
      <c r="AG110" s="164"/>
      <c r="AH110" s="164"/>
      <c r="AI110" s="164"/>
      <c r="AJ110" s="164"/>
      <c r="AK110" s="164"/>
      <c r="AL110" s="164"/>
      <c r="AM110" s="164"/>
      <c r="AN110" s="164"/>
      <c r="AO110" s="164"/>
      <c r="AP110" s="164"/>
      <c r="AQ110" s="164"/>
      <c r="AR110" s="164"/>
      <c r="AS110" s="164"/>
      <c r="AT110" s="164"/>
      <c r="AU110" s="164"/>
      <c r="AV110" s="164"/>
      <c r="AW110" s="164"/>
      <c r="AX110" s="164"/>
      <c r="AY110" s="164"/>
      <c r="AZ110" s="164"/>
      <c r="BA110" s="164"/>
      <c r="BB110" s="164"/>
      <c r="BC110" s="164"/>
      <c r="BD110" s="164"/>
      <c r="BE110" s="164"/>
      <c r="BF110" s="164"/>
      <c r="BG110" s="164"/>
      <c r="BH110" s="164"/>
    </row>
    <row r="111" spans="2:60" s="108" customFormat="1" ht="43.2" x14ac:dyDescent="0.3">
      <c r="B111" s="106" t="s">
        <v>11</v>
      </c>
      <c r="C111" s="144" t="s">
        <v>136</v>
      </c>
      <c r="D111" s="145" t="s">
        <v>65</v>
      </c>
      <c r="E111" s="145">
        <v>1</v>
      </c>
      <c r="F111" s="224"/>
      <c r="G111" s="147">
        <f>E111*F111</f>
        <v>0</v>
      </c>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4"/>
      <c r="AF111" s="164"/>
      <c r="AG111" s="164"/>
      <c r="AH111" s="164"/>
      <c r="AI111" s="164"/>
      <c r="AJ111" s="164"/>
      <c r="AK111" s="164"/>
      <c r="AL111" s="164"/>
      <c r="AM111" s="164"/>
      <c r="AN111" s="164"/>
      <c r="AO111" s="164"/>
      <c r="AP111" s="164"/>
      <c r="AQ111" s="164"/>
      <c r="AR111" s="164"/>
      <c r="AS111" s="164"/>
      <c r="AT111" s="164"/>
      <c r="AU111" s="164"/>
      <c r="AV111" s="164"/>
      <c r="AW111" s="164"/>
      <c r="AX111" s="164"/>
      <c r="AY111" s="164"/>
      <c r="AZ111" s="164"/>
      <c r="BA111" s="164"/>
      <c r="BB111" s="164"/>
      <c r="BC111" s="164"/>
      <c r="BD111" s="164"/>
      <c r="BE111" s="164"/>
      <c r="BF111" s="164"/>
      <c r="BG111" s="164"/>
      <c r="BH111" s="164"/>
    </row>
    <row r="112" spans="2:60" s="108" customFormat="1" ht="57.6" x14ac:dyDescent="0.3">
      <c r="B112" s="106" t="s">
        <v>13</v>
      </c>
      <c r="C112" s="144" t="s">
        <v>137</v>
      </c>
      <c r="D112" s="145" t="s">
        <v>61</v>
      </c>
      <c r="E112" s="145">
        <v>2</v>
      </c>
      <c r="F112" s="224"/>
      <c r="G112" s="147">
        <f>E112*F112</f>
        <v>0</v>
      </c>
      <c r="H112" s="164"/>
      <c r="I112" s="164"/>
      <c r="J112" s="164"/>
      <c r="K112" s="164"/>
      <c r="L112" s="164"/>
      <c r="M112" s="164"/>
      <c r="N112" s="164"/>
      <c r="O112" s="164"/>
      <c r="P112" s="164"/>
      <c r="Q112" s="164"/>
      <c r="R112" s="164"/>
      <c r="S112" s="164"/>
      <c r="T112" s="164"/>
      <c r="U112" s="164"/>
      <c r="V112" s="164"/>
      <c r="W112" s="164"/>
      <c r="X112" s="164"/>
      <c r="Y112" s="164"/>
      <c r="Z112" s="164"/>
      <c r="AA112" s="164"/>
      <c r="AB112" s="164"/>
      <c r="AC112" s="164"/>
      <c r="AD112" s="164"/>
      <c r="AE112" s="164"/>
      <c r="AF112" s="164"/>
      <c r="AG112" s="164"/>
      <c r="AH112" s="164"/>
      <c r="AI112" s="164"/>
      <c r="AJ112" s="164"/>
      <c r="AK112" s="164"/>
      <c r="AL112" s="164"/>
      <c r="AM112" s="164"/>
      <c r="AN112" s="164"/>
      <c r="AO112" s="164"/>
      <c r="AP112" s="164"/>
      <c r="AQ112" s="164"/>
      <c r="AR112" s="164"/>
      <c r="AS112" s="164"/>
      <c r="AT112" s="164"/>
      <c r="AU112" s="164"/>
      <c r="AV112" s="164"/>
      <c r="AW112" s="164"/>
      <c r="AX112" s="164"/>
      <c r="AY112" s="164"/>
      <c r="AZ112" s="164"/>
      <c r="BA112" s="164"/>
      <c r="BB112" s="164"/>
      <c r="BC112" s="164"/>
      <c r="BD112" s="164"/>
      <c r="BE112" s="164"/>
      <c r="BF112" s="164"/>
      <c r="BG112" s="164"/>
      <c r="BH112" s="164"/>
    </row>
    <row r="113" spans="1:60" s="108" customFormat="1" ht="43.2" x14ac:dyDescent="0.3">
      <c r="B113" s="106" t="s">
        <v>15</v>
      </c>
      <c r="C113" s="144" t="s">
        <v>138</v>
      </c>
      <c r="D113" s="145" t="s">
        <v>43</v>
      </c>
      <c r="E113" s="145">
        <v>1</v>
      </c>
      <c r="F113" s="224"/>
      <c r="G113" s="147">
        <f t="shared" si="4"/>
        <v>0</v>
      </c>
      <c r="H113" s="164"/>
      <c r="I113" s="164"/>
      <c r="J113" s="164"/>
      <c r="K113" s="164"/>
      <c r="L113" s="164"/>
      <c r="M113" s="164"/>
      <c r="N113" s="164"/>
      <c r="O113" s="164"/>
      <c r="P113" s="164"/>
      <c r="Q113" s="164"/>
      <c r="R113" s="164"/>
      <c r="S113" s="164"/>
      <c r="T113" s="164"/>
      <c r="U113" s="164"/>
      <c r="V113" s="164"/>
      <c r="W113" s="164"/>
      <c r="X113" s="164"/>
      <c r="Y113" s="164"/>
      <c r="Z113" s="164"/>
      <c r="AA113" s="164"/>
      <c r="AB113" s="164"/>
      <c r="AC113" s="164"/>
      <c r="AD113" s="164"/>
      <c r="AE113" s="164"/>
      <c r="AF113" s="164"/>
      <c r="AG113" s="164"/>
      <c r="AH113" s="164"/>
      <c r="AI113" s="164"/>
      <c r="AJ113" s="164"/>
      <c r="AK113" s="164"/>
      <c r="AL113" s="164"/>
      <c r="AM113" s="164"/>
      <c r="AN113" s="164"/>
      <c r="AO113" s="164"/>
      <c r="AP113" s="164"/>
      <c r="AQ113" s="164"/>
      <c r="AR113" s="164"/>
      <c r="AS113" s="164"/>
      <c r="AT113" s="164"/>
      <c r="AU113" s="164"/>
      <c r="AV113" s="164"/>
      <c r="AW113" s="164"/>
      <c r="AX113" s="164"/>
      <c r="AY113" s="164"/>
      <c r="AZ113" s="164"/>
      <c r="BA113" s="164"/>
      <c r="BB113" s="164"/>
      <c r="BC113" s="164"/>
      <c r="BD113" s="164"/>
      <c r="BE113" s="164"/>
      <c r="BF113" s="164"/>
      <c r="BG113" s="164"/>
      <c r="BH113" s="164"/>
    </row>
    <row r="114" spans="1:60" s="108" customFormat="1" ht="14.4" x14ac:dyDescent="0.3">
      <c r="B114" s="135"/>
      <c r="C114" s="182" t="s">
        <v>160</v>
      </c>
      <c r="D114" s="135"/>
      <c r="E114" s="135"/>
      <c r="F114" s="135"/>
      <c r="G114" s="180"/>
    </row>
    <row r="115" spans="1:60" s="108" customFormat="1" ht="41.4" x14ac:dyDescent="0.3">
      <c r="B115" s="70" t="s">
        <v>17</v>
      </c>
      <c r="C115" s="181" t="s">
        <v>161</v>
      </c>
      <c r="D115" s="132" t="s">
        <v>162</v>
      </c>
      <c r="E115" s="132">
        <v>1</v>
      </c>
      <c r="F115" s="225"/>
      <c r="G115" s="180">
        <f t="shared" ref="G115" si="5">F115*E115</f>
        <v>0</v>
      </c>
    </row>
    <row r="116" spans="1:60" s="108" customFormat="1" ht="43.2" x14ac:dyDescent="0.3">
      <c r="B116" s="150" t="s">
        <v>19</v>
      </c>
      <c r="C116" s="144" t="s">
        <v>139</v>
      </c>
      <c r="D116" s="145" t="s">
        <v>61</v>
      </c>
      <c r="E116" s="145">
        <v>1</v>
      </c>
      <c r="F116" s="224"/>
      <c r="G116" s="147">
        <f t="shared" si="4"/>
        <v>0</v>
      </c>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Q116" s="164"/>
      <c r="AR116" s="164"/>
      <c r="AS116" s="164"/>
      <c r="AT116" s="164"/>
      <c r="AU116" s="164"/>
      <c r="AV116" s="164"/>
      <c r="AW116" s="164"/>
      <c r="AX116" s="164"/>
      <c r="AY116" s="164"/>
      <c r="AZ116" s="164"/>
      <c r="BA116" s="164"/>
      <c r="BB116" s="164"/>
      <c r="BC116" s="164"/>
      <c r="BD116" s="164"/>
      <c r="BE116" s="164"/>
      <c r="BF116" s="164"/>
      <c r="BG116" s="164"/>
      <c r="BH116" s="164"/>
    </row>
    <row r="117" spans="1:60" s="140" customFormat="1" ht="14.4" x14ac:dyDescent="0.3">
      <c r="A117" s="252"/>
      <c r="B117" s="253"/>
      <c r="C117" s="290" t="s">
        <v>140</v>
      </c>
      <c r="D117" s="291"/>
      <c r="E117" s="291"/>
      <c r="F117" s="291"/>
      <c r="G117" s="254">
        <f>SUM(G97:G116)</f>
        <v>0</v>
      </c>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4"/>
      <c r="AK117" s="164"/>
      <c r="AL117" s="164"/>
      <c r="AM117" s="164"/>
      <c r="AN117" s="164"/>
      <c r="AO117" s="164"/>
      <c r="AP117" s="164"/>
      <c r="AQ117" s="164"/>
      <c r="AR117" s="164"/>
      <c r="AS117" s="164"/>
      <c r="AT117" s="164"/>
      <c r="AU117" s="164"/>
      <c r="AV117" s="164"/>
      <c r="AW117" s="164"/>
      <c r="AX117" s="164"/>
      <c r="AY117" s="164"/>
      <c r="AZ117" s="164"/>
      <c r="BA117" s="164"/>
      <c r="BB117" s="164"/>
      <c r="BC117" s="164"/>
      <c r="BD117" s="164"/>
      <c r="BE117" s="164"/>
      <c r="BF117" s="164"/>
      <c r="BG117" s="164"/>
      <c r="BH117" s="164"/>
    </row>
    <row r="118" spans="1:60" customFormat="1" ht="15" thickBot="1" x14ac:dyDescent="0.35">
      <c r="A118" s="109"/>
      <c r="B118" s="277" t="s">
        <v>148</v>
      </c>
      <c r="C118" s="278"/>
      <c r="D118" s="115"/>
      <c r="E118" s="90"/>
      <c r="F118" s="91"/>
      <c r="G118" s="92"/>
      <c r="H118" s="166"/>
      <c r="I118" s="167"/>
      <c r="J118" s="167"/>
      <c r="K118" s="167"/>
      <c r="L118" s="167"/>
      <c r="M118" s="167"/>
      <c r="N118" s="167"/>
      <c r="O118" s="167"/>
      <c r="P118" s="167"/>
      <c r="Q118" s="167"/>
      <c r="R118" s="167"/>
      <c r="S118" s="167"/>
      <c r="T118" s="167"/>
      <c r="U118" s="167"/>
      <c r="V118" s="167"/>
      <c r="W118" s="167"/>
      <c r="X118" s="167"/>
      <c r="Y118" s="167"/>
      <c r="Z118" s="167"/>
      <c r="AA118" s="168"/>
      <c r="AB118" s="168"/>
      <c r="AC118" s="168"/>
      <c r="AD118" s="168"/>
      <c r="AE118" s="168"/>
      <c r="AF118" s="168"/>
      <c r="AG118" s="168"/>
      <c r="AH118" s="168"/>
      <c r="AI118" s="168"/>
      <c r="AJ118" s="168"/>
      <c r="AK118" s="168"/>
      <c r="AL118" s="168"/>
      <c r="AM118" s="168"/>
      <c r="AN118" s="168"/>
      <c r="AO118" s="168"/>
      <c r="AP118" s="168"/>
      <c r="AQ118" s="168"/>
      <c r="AR118" s="168"/>
      <c r="AS118" s="168"/>
      <c r="AT118" s="168"/>
      <c r="AU118" s="168"/>
      <c r="AV118" s="168"/>
      <c r="AW118" s="168"/>
      <c r="AX118" s="168"/>
      <c r="AY118" s="168"/>
      <c r="AZ118" s="168"/>
      <c r="BA118" s="168"/>
      <c r="BB118" s="168"/>
      <c r="BC118" s="168"/>
      <c r="BD118" s="168"/>
      <c r="BE118" s="168"/>
      <c r="BF118" s="168"/>
      <c r="BG118" s="168"/>
      <c r="BH118" s="168"/>
    </row>
    <row r="119" spans="1:60" customFormat="1" ht="15" thickTop="1" x14ac:dyDescent="0.3">
      <c r="A119" s="110"/>
      <c r="B119" s="116" t="s">
        <v>2</v>
      </c>
      <c r="C119" s="117" t="s">
        <v>3</v>
      </c>
      <c r="D119" s="118" t="s">
        <v>4</v>
      </c>
      <c r="E119" s="111" t="s">
        <v>5</v>
      </c>
      <c r="F119" s="112" t="s">
        <v>6</v>
      </c>
      <c r="G119" s="113" t="s">
        <v>7</v>
      </c>
      <c r="H119" s="166"/>
      <c r="I119" s="166"/>
      <c r="J119" s="166"/>
      <c r="K119" s="166"/>
      <c r="L119" s="166"/>
      <c r="M119" s="166"/>
      <c r="N119" s="166"/>
      <c r="O119" s="166"/>
      <c r="P119" s="166"/>
      <c r="Q119" s="166"/>
      <c r="R119" s="166"/>
      <c r="S119" s="166"/>
      <c r="T119" s="166"/>
      <c r="U119" s="166"/>
      <c r="V119" s="166"/>
      <c r="W119" s="166"/>
      <c r="X119" s="166"/>
      <c r="Y119" s="166"/>
      <c r="Z119" s="166"/>
      <c r="AA119" s="168"/>
      <c r="AB119" s="168"/>
      <c r="AC119" s="168"/>
      <c r="AD119" s="168"/>
      <c r="AE119" s="168"/>
      <c r="AF119" s="168"/>
      <c r="AG119" s="168"/>
      <c r="AH119" s="168"/>
      <c r="AI119" s="168"/>
      <c r="AJ119" s="168"/>
      <c r="AK119" s="168"/>
      <c r="AL119" s="168"/>
      <c r="AM119" s="168"/>
      <c r="AN119" s="168"/>
      <c r="AO119" s="168"/>
      <c r="AP119" s="168"/>
      <c r="AQ119" s="168"/>
      <c r="AR119" s="168"/>
      <c r="AS119" s="168"/>
      <c r="AT119" s="168"/>
      <c r="AU119" s="168"/>
      <c r="AV119" s="168"/>
      <c r="AW119" s="168"/>
      <c r="AX119" s="168"/>
      <c r="AY119" s="168"/>
      <c r="AZ119" s="168"/>
      <c r="BA119" s="168"/>
      <c r="BB119" s="168"/>
      <c r="BC119" s="168"/>
      <c r="BD119" s="168"/>
      <c r="BE119" s="168"/>
      <c r="BF119" s="168"/>
      <c r="BG119" s="168"/>
      <c r="BH119" s="168"/>
    </row>
    <row r="120" spans="1:60" customFormat="1" ht="27.6" x14ac:dyDescent="0.3">
      <c r="A120" s="110"/>
      <c r="B120" s="119" t="s">
        <v>9</v>
      </c>
      <c r="C120" s="120" t="s">
        <v>91</v>
      </c>
      <c r="D120" s="80" t="s">
        <v>92</v>
      </c>
      <c r="E120" s="80">
        <v>14.4</v>
      </c>
      <c r="F120" s="216"/>
      <c r="G120" s="121">
        <f>E120*F120</f>
        <v>0</v>
      </c>
      <c r="H120" s="166"/>
      <c r="I120" s="166"/>
      <c r="J120" s="166"/>
      <c r="K120" s="166"/>
      <c r="L120" s="166"/>
      <c r="M120" s="166"/>
      <c r="N120" s="166"/>
      <c r="O120" s="166"/>
      <c r="P120" s="166"/>
      <c r="Q120" s="166"/>
      <c r="R120" s="166"/>
      <c r="S120" s="166"/>
      <c r="T120" s="166"/>
      <c r="U120" s="166"/>
      <c r="V120" s="166"/>
      <c r="W120" s="166"/>
      <c r="X120" s="166"/>
      <c r="Y120" s="166"/>
      <c r="Z120" s="166"/>
      <c r="AA120" s="168"/>
      <c r="AB120" s="168"/>
      <c r="AC120" s="168"/>
      <c r="AD120" s="168"/>
      <c r="AE120" s="168"/>
      <c r="AF120" s="168"/>
      <c r="AG120" s="168"/>
      <c r="AH120" s="168"/>
      <c r="AI120" s="168"/>
      <c r="AJ120" s="168"/>
      <c r="AK120" s="168"/>
      <c r="AL120" s="168"/>
      <c r="AM120" s="168"/>
      <c r="AN120" s="168"/>
      <c r="AO120" s="168"/>
      <c r="AP120" s="168"/>
      <c r="AQ120" s="168"/>
      <c r="AR120" s="168"/>
      <c r="AS120" s="168"/>
      <c r="AT120" s="168"/>
      <c r="AU120" s="168"/>
      <c r="AV120" s="168"/>
      <c r="AW120" s="168"/>
      <c r="AX120" s="168"/>
      <c r="AY120" s="168"/>
      <c r="AZ120" s="168"/>
      <c r="BA120" s="168"/>
      <c r="BB120" s="168"/>
      <c r="BC120" s="168"/>
      <c r="BD120" s="168"/>
      <c r="BE120" s="168"/>
      <c r="BF120" s="168"/>
      <c r="BG120" s="168"/>
      <c r="BH120" s="168"/>
    </row>
    <row r="121" spans="1:60" customFormat="1" ht="27.6" x14ac:dyDescent="0.3">
      <c r="A121" s="110"/>
      <c r="B121" s="119" t="s">
        <v>11</v>
      </c>
      <c r="C121" s="120" t="s">
        <v>93</v>
      </c>
      <c r="D121" s="80" t="s">
        <v>94</v>
      </c>
      <c r="E121" s="80">
        <v>1.2</v>
      </c>
      <c r="F121" s="216"/>
      <c r="G121" s="121">
        <f t="shared" ref="G121:G138" si="6">E121*F121</f>
        <v>0</v>
      </c>
      <c r="H121" s="166"/>
      <c r="I121" s="166"/>
      <c r="J121" s="166"/>
      <c r="K121" s="166"/>
      <c r="L121" s="166"/>
      <c r="M121" s="166"/>
      <c r="N121" s="166"/>
      <c r="O121" s="166"/>
      <c r="P121" s="166"/>
      <c r="Q121" s="166"/>
      <c r="R121" s="166"/>
      <c r="S121" s="166"/>
      <c r="T121" s="166"/>
      <c r="U121" s="166"/>
      <c r="V121" s="166"/>
      <c r="W121" s="166"/>
      <c r="X121" s="166"/>
      <c r="Y121" s="166"/>
      <c r="Z121" s="166"/>
      <c r="AA121" s="168"/>
      <c r="AB121" s="168"/>
      <c r="AC121" s="168"/>
      <c r="AD121" s="168"/>
      <c r="AE121" s="168"/>
      <c r="AF121" s="168"/>
      <c r="AG121" s="168"/>
      <c r="AH121" s="168"/>
      <c r="AI121" s="168"/>
      <c r="AJ121" s="168"/>
      <c r="AK121" s="168"/>
      <c r="AL121" s="168"/>
      <c r="AM121" s="168"/>
      <c r="AN121" s="168"/>
      <c r="AO121" s="168"/>
      <c r="AP121" s="168"/>
      <c r="AQ121" s="168"/>
      <c r="AR121" s="168"/>
      <c r="AS121" s="168"/>
      <c r="AT121" s="168"/>
      <c r="AU121" s="168"/>
      <c r="AV121" s="168"/>
      <c r="AW121" s="168"/>
      <c r="AX121" s="168"/>
      <c r="AY121" s="168"/>
      <c r="AZ121" s="168"/>
      <c r="BA121" s="168"/>
      <c r="BB121" s="168"/>
      <c r="BC121" s="168"/>
      <c r="BD121" s="168"/>
      <c r="BE121" s="168"/>
      <c r="BF121" s="168"/>
      <c r="BG121" s="168"/>
      <c r="BH121" s="168"/>
    </row>
    <row r="122" spans="1:60" customFormat="1" ht="27.6" x14ac:dyDescent="0.3">
      <c r="A122" s="110"/>
      <c r="B122" s="119" t="s">
        <v>13</v>
      </c>
      <c r="C122" s="122" t="s">
        <v>95</v>
      </c>
      <c r="D122" s="80" t="s">
        <v>92</v>
      </c>
      <c r="E122" s="80">
        <v>15.12</v>
      </c>
      <c r="F122" s="216"/>
      <c r="G122" s="121">
        <f t="shared" si="6"/>
        <v>0</v>
      </c>
      <c r="H122" s="166"/>
      <c r="I122" s="166"/>
      <c r="J122" s="166"/>
      <c r="K122" s="166"/>
      <c r="L122" s="166"/>
      <c r="M122" s="166"/>
      <c r="N122" s="166"/>
      <c r="O122" s="166"/>
      <c r="P122" s="166"/>
      <c r="Q122" s="166"/>
      <c r="R122" s="166"/>
      <c r="S122" s="166"/>
      <c r="T122" s="166"/>
      <c r="U122" s="166"/>
      <c r="V122" s="166"/>
      <c r="W122" s="166"/>
      <c r="X122" s="166"/>
      <c r="Y122" s="166"/>
      <c r="Z122" s="166"/>
      <c r="AA122" s="168"/>
      <c r="AB122" s="168"/>
      <c r="AC122" s="168"/>
      <c r="AD122" s="168"/>
      <c r="AE122" s="168"/>
      <c r="AF122" s="168"/>
      <c r="AG122" s="168"/>
      <c r="AH122" s="168"/>
      <c r="AI122" s="168"/>
      <c r="AJ122" s="168"/>
      <c r="AK122" s="168"/>
      <c r="AL122" s="168"/>
      <c r="AM122" s="168"/>
      <c r="AN122" s="168"/>
      <c r="AO122" s="168"/>
      <c r="AP122" s="168"/>
      <c r="AQ122" s="168"/>
      <c r="AR122" s="168"/>
      <c r="AS122" s="168"/>
      <c r="AT122" s="168"/>
      <c r="AU122" s="168"/>
      <c r="AV122" s="168"/>
      <c r="AW122" s="168"/>
      <c r="AX122" s="168"/>
      <c r="AY122" s="168"/>
      <c r="AZ122" s="168"/>
      <c r="BA122" s="168"/>
      <c r="BB122" s="168"/>
      <c r="BC122" s="168"/>
      <c r="BD122" s="168"/>
      <c r="BE122" s="168"/>
      <c r="BF122" s="168"/>
      <c r="BG122" s="168"/>
      <c r="BH122" s="168"/>
    </row>
    <row r="123" spans="1:60" customFormat="1" ht="14.4" x14ac:dyDescent="0.3">
      <c r="A123" s="110"/>
      <c r="B123" s="119" t="s">
        <v>15</v>
      </c>
      <c r="C123" s="122" t="s">
        <v>96</v>
      </c>
      <c r="D123" s="80" t="s">
        <v>90</v>
      </c>
      <c r="E123" s="80">
        <v>4</v>
      </c>
      <c r="F123" s="216"/>
      <c r="G123" s="121">
        <f t="shared" si="6"/>
        <v>0</v>
      </c>
      <c r="H123" s="166"/>
      <c r="I123" s="166"/>
      <c r="J123" s="166"/>
      <c r="K123" s="166"/>
      <c r="L123" s="166"/>
      <c r="M123" s="166"/>
      <c r="N123" s="166"/>
      <c r="O123" s="166"/>
      <c r="P123" s="166"/>
      <c r="Q123" s="166"/>
      <c r="R123" s="166"/>
      <c r="S123" s="166"/>
      <c r="T123" s="166"/>
      <c r="U123" s="166"/>
      <c r="V123" s="166"/>
      <c r="W123" s="166"/>
      <c r="X123" s="166"/>
      <c r="Y123" s="166"/>
      <c r="Z123" s="166"/>
      <c r="AA123" s="168"/>
      <c r="AB123" s="168"/>
      <c r="AC123" s="168"/>
      <c r="AD123" s="168"/>
      <c r="AE123" s="168"/>
      <c r="AF123" s="168"/>
      <c r="AG123" s="168"/>
      <c r="AH123" s="168"/>
      <c r="AI123" s="168"/>
      <c r="AJ123" s="168"/>
      <c r="AK123" s="168"/>
      <c r="AL123" s="168"/>
      <c r="AM123" s="168"/>
      <c r="AN123" s="168"/>
      <c r="AO123" s="168"/>
      <c r="AP123" s="168"/>
      <c r="AQ123" s="168"/>
      <c r="AR123" s="168"/>
      <c r="AS123" s="168"/>
      <c r="AT123" s="168"/>
      <c r="AU123" s="168"/>
      <c r="AV123" s="168"/>
      <c r="AW123" s="168"/>
      <c r="AX123" s="168"/>
      <c r="AY123" s="168"/>
      <c r="AZ123" s="168"/>
      <c r="BA123" s="168"/>
      <c r="BB123" s="168"/>
      <c r="BC123" s="168"/>
      <c r="BD123" s="168"/>
      <c r="BE123" s="168"/>
      <c r="BF123" s="168"/>
      <c r="BG123" s="168"/>
      <c r="BH123" s="168"/>
    </row>
    <row r="124" spans="1:60" customFormat="1" ht="27.6" x14ac:dyDescent="0.3">
      <c r="A124" s="110"/>
      <c r="B124" s="119" t="s">
        <v>15</v>
      </c>
      <c r="C124" s="114" t="s">
        <v>97</v>
      </c>
      <c r="D124" s="80" t="s">
        <v>92</v>
      </c>
      <c r="E124" s="80">
        <v>1.2</v>
      </c>
      <c r="F124" s="216"/>
      <c r="G124" s="121">
        <f t="shared" si="6"/>
        <v>0</v>
      </c>
      <c r="H124" s="166"/>
      <c r="I124" s="166"/>
      <c r="J124" s="166"/>
      <c r="K124" s="166"/>
      <c r="L124" s="166"/>
      <c r="M124" s="166"/>
      <c r="N124" s="166"/>
      <c r="O124" s="166"/>
      <c r="P124" s="166"/>
      <c r="Q124" s="166"/>
      <c r="R124" s="166"/>
      <c r="S124" s="166"/>
      <c r="T124" s="166"/>
      <c r="U124" s="166"/>
      <c r="V124" s="166"/>
      <c r="W124" s="166"/>
      <c r="X124" s="166"/>
      <c r="Y124" s="166"/>
      <c r="Z124" s="166"/>
      <c r="AA124" s="168"/>
      <c r="AB124" s="168"/>
      <c r="AC124" s="168"/>
      <c r="AD124" s="168"/>
      <c r="AE124" s="168"/>
      <c r="AF124" s="168"/>
      <c r="AG124" s="168"/>
      <c r="AH124" s="168"/>
      <c r="AI124" s="168"/>
      <c r="AJ124" s="168"/>
      <c r="AK124" s="168"/>
      <c r="AL124" s="168"/>
      <c r="AM124" s="168"/>
      <c r="AN124" s="168"/>
      <c r="AO124" s="168"/>
      <c r="AP124" s="168"/>
      <c r="AQ124" s="168"/>
      <c r="AR124" s="168"/>
      <c r="AS124" s="168"/>
      <c r="AT124" s="168"/>
      <c r="AU124" s="168"/>
      <c r="AV124" s="168"/>
      <c r="AW124" s="168"/>
      <c r="AX124" s="168"/>
      <c r="AY124" s="168"/>
      <c r="AZ124" s="168"/>
      <c r="BA124" s="168"/>
      <c r="BB124" s="168"/>
      <c r="BC124" s="168"/>
      <c r="BD124" s="168"/>
      <c r="BE124" s="168"/>
      <c r="BF124" s="168"/>
      <c r="BG124" s="168"/>
      <c r="BH124" s="168"/>
    </row>
    <row r="125" spans="1:60" customFormat="1" ht="27.6" x14ac:dyDescent="0.3">
      <c r="A125" s="110"/>
      <c r="B125" s="119" t="s">
        <v>17</v>
      </c>
      <c r="C125" s="114" t="s">
        <v>98</v>
      </c>
      <c r="D125" s="80" t="s">
        <v>89</v>
      </c>
      <c r="E125" s="80">
        <v>30</v>
      </c>
      <c r="F125" s="216"/>
      <c r="G125" s="121">
        <f t="shared" si="6"/>
        <v>0</v>
      </c>
      <c r="H125" s="166"/>
      <c r="I125" s="166"/>
      <c r="J125" s="166"/>
      <c r="K125" s="166"/>
      <c r="L125" s="166"/>
      <c r="M125" s="166"/>
      <c r="N125" s="166"/>
      <c r="O125" s="166"/>
      <c r="P125" s="166"/>
      <c r="Q125" s="166"/>
      <c r="R125" s="166"/>
      <c r="S125" s="166"/>
      <c r="T125" s="166"/>
      <c r="U125" s="166"/>
      <c r="V125" s="166"/>
      <c r="W125" s="166"/>
      <c r="X125" s="166"/>
      <c r="Y125" s="166"/>
      <c r="Z125" s="166"/>
      <c r="AA125" s="168"/>
      <c r="AB125" s="168"/>
      <c r="AC125" s="168"/>
      <c r="AD125" s="168"/>
      <c r="AE125" s="168"/>
      <c r="AF125" s="168"/>
      <c r="AG125" s="168"/>
      <c r="AH125" s="168"/>
      <c r="AI125" s="168"/>
      <c r="AJ125" s="168"/>
      <c r="AK125" s="168"/>
      <c r="AL125" s="168"/>
      <c r="AM125" s="168"/>
      <c r="AN125" s="168"/>
      <c r="AO125" s="168"/>
      <c r="AP125" s="168"/>
      <c r="AQ125" s="168"/>
      <c r="AR125" s="168"/>
      <c r="AS125" s="168"/>
      <c r="AT125" s="168"/>
      <c r="AU125" s="168"/>
      <c r="AV125" s="168"/>
      <c r="AW125" s="168"/>
      <c r="AX125" s="168"/>
      <c r="AY125" s="168"/>
      <c r="AZ125" s="168"/>
      <c r="BA125" s="168"/>
      <c r="BB125" s="168"/>
      <c r="BC125" s="168"/>
      <c r="BD125" s="168"/>
      <c r="BE125" s="168"/>
      <c r="BF125" s="168"/>
      <c r="BG125" s="168"/>
      <c r="BH125" s="168"/>
    </row>
    <row r="126" spans="1:60" customFormat="1" ht="41.4" x14ac:dyDescent="0.3">
      <c r="A126" s="110"/>
      <c r="B126" s="119" t="s">
        <v>19</v>
      </c>
      <c r="C126" s="122" t="s">
        <v>165</v>
      </c>
      <c r="D126" s="80" t="s">
        <v>62</v>
      </c>
      <c r="E126" s="80">
        <v>2</v>
      </c>
      <c r="F126" s="216"/>
      <c r="G126" s="121">
        <f t="shared" si="6"/>
        <v>0</v>
      </c>
      <c r="H126" s="166"/>
      <c r="I126" s="166"/>
      <c r="J126" s="166"/>
      <c r="K126" s="166"/>
      <c r="L126" s="166"/>
      <c r="M126" s="166"/>
      <c r="N126" s="166"/>
      <c r="O126" s="166"/>
      <c r="P126" s="166"/>
      <c r="Q126" s="166"/>
      <c r="R126" s="166"/>
      <c r="S126" s="166"/>
      <c r="T126" s="166"/>
      <c r="U126" s="166"/>
      <c r="V126" s="166"/>
      <c r="W126" s="166"/>
      <c r="X126" s="166"/>
      <c r="Y126" s="166"/>
      <c r="Z126" s="166"/>
      <c r="AA126" s="168"/>
      <c r="AB126" s="168"/>
      <c r="AC126" s="168"/>
      <c r="AD126" s="168"/>
      <c r="AE126" s="168"/>
      <c r="AF126" s="168"/>
      <c r="AG126" s="168"/>
      <c r="AH126" s="168"/>
      <c r="AI126" s="168"/>
      <c r="AJ126" s="168"/>
      <c r="AK126" s="168"/>
      <c r="AL126" s="168"/>
      <c r="AM126" s="168"/>
      <c r="AN126" s="168"/>
      <c r="AO126" s="168"/>
      <c r="AP126" s="168"/>
      <c r="AQ126" s="168"/>
      <c r="AR126" s="168"/>
      <c r="AS126" s="168"/>
      <c r="AT126" s="168"/>
      <c r="AU126" s="168"/>
      <c r="AV126" s="168"/>
      <c r="AW126" s="168"/>
      <c r="AX126" s="168"/>
      <c r="AY126" s="168"/>
      <c r="AZ126" s="168"/>
      <c r="BA126" s="168"/>
      <c r="BB126" s="168"/>
      <c r="BC126" s="168"/>
      <c r="BD126" s="168"/>
      <c r="BE126" s="168"/>
      <c r="BF126" s="168"/>
      <c r="BG126" s="168"/>
      <c r="BH126" s="168"/>
    </row>
    <row r="127" spans="1:60" customFormat="1" ht="27.6" x14ac:dyDescent="0.3">
      <c r="A127" s="110"/>
      <c r="B127" s="119" t="s">
        <v>21</v>
      </c>
      <c r="C127" s="122" t="s">
        <v>99</v>
      </c>
      <c r="D127" s="80" t="s">
        <v>62</v>
      </c>
      <c r="E127" s="80">
        <v>16</v>
      </c>
      <c r="F127" s="216"/>
      <c r="G127" s="121">
        <f t="shared" si="6"/>
        <v>0</v>
      </c>
      <c r="H127" s="166"/>
      <c r="I127" s="166"/>
      <c r="J127" s="166"/>
      <c r="K127" s="166"/>
      <c r="L127" s="166"/>
      <c r="M127" s="166"/>
      <c r="N127" s="166"/>
      <c r="O127" s="166"/>
      <c r="P127" s="166"/>
      <c r="Q127" s="166"/>
      <c r="R127" s="166"/>
      <c r="S127" s="166"/>
      <c r="T127" s="166"/>
      <c r="U127" s="166"/>
      <c r="V127" s="166"/>
      <c r="W127" s="166"/>
      <c r="X127" s="166"/>
      <c r="Y127" s="166"/>
      <c r="Z127" s="166"/>
      <c r="AA127" s="168"/>
      <c r="AB127" s="168"/>
      <c r="AC127" s="168"/>
      <c r="AD127" s="168"/>
      <c r="AE127" s="168"/>
      <c r="AF127" s="168"/>
      <c r="AG127" s="168"/>
      <c r="AH127" s="168"/>
      <c r="AI127" s="168"/>
      <c r="AJ127" s="168"/>
      <c r="AK127" s="168"/>
      <c r="AL127" s="168"/>
      <c r="AM127" s="168"/>
      <c r="AN127" s="168"/>
      <c r="AO127" s="168"/>
      <c r="AP127" s="168"/>
      <c r="AQ127" s="168"/>
      <c r="AR127" s="168"/>
      <c r="AS127" s="168"/>
      <c r="AT127" s="168"/>
      <c r="AU127" s="168"/>
      <c r="AV127" s="168"/>
      <c r="AW127" s="168"/>
      <c r="AX127" s="168"/>
      <c r="AY127" s="168"/>
      <c r="AZ127" s="168"/>
      <c r="BA127" s="168"/>
      <c r="BB127" s="168"/>
      <c r="BC127" s="168"/>
      <c r="BD127" s="168"/>
      <c r="BE127" s="168"/>
      <c r="BF127" s="168"/>
      <c r="BG127" s="168"/>
      <c r="BH127" s="168"/>
    </row>
    <row r="128" spans="1:60" customFormat="1" ht="27.6" x14ac:dyDescent="0.3">
      <c r="A128" s="110"/>
      <c r="B128" s="119" t="s">
        <v>23</v>
      </c>
      <c r="C128" s="122" t="s">
        <v>100</v>
      </c>
      <c r="D128" s="80" t="s">
        <v>101</v>
      </c>
      <c r="E128" s="80">
        <v>4</v>
      </c>
      <c r="F128" s="216"/>
      <c r="G128" s="121">
        <f t="shared" si="6"/>
        <v>0</v>
      </c>
      <c r="H128" s="166"/>
      <c r="I128" s="166"/>
      <c r="J128" s="166"/>
      <c r="K128" s="166"/>
      <c r="L128" s="166"/>
      <c r="M128" s="166"/>
      <c r="N128" s="166"/>
      <c r="O128" s="166"/>
      <c r="P128" s="166"/>
      <c r="Q128" s="166"/>
      <c r="R128" s="166"/>
      <c r="S128" s="166"/>
      <c r="T128" s="166"/>
      <c r="U128" s="166"/>
      <c r="V128" s="166"/>
      <c r="W128" s="166"/>
      <c r="X128" s="166"/>
      <c r="Y128" s="166"/>
      <c r="Z128" s="166"/>
      <c r="AA128" s="168"/>
      <c r="AB128" s="168"/>
      <c r="AC128" s="168"/>
      <c r="AD128" s="168"/>
      <c r="AE128" s="168"/>
      <c r="AF128" s="168"/>
      <c r="AG128" s="168"/>
      <c r="AH128" s="168"/>
      <c r="AI128" s="168"/>
      <c r="AJ128" s="168"/>
      <c r="AK128" s="168"/>
      <c r="AL128" s="168"/>
      <c r="AM128" s="168"/>
      <c r="AN128" s="168"/>
      <c r="AO128" s="168"/>
      <c r="AP128" s="168"/>
      <c r="AQ128" s="168"/>
      <c r="AR128" s="168"/>
      <c r="AS128" s="168"/>
      <c r="AT128" s="168"/>
      <c r="AU128" s="168"/>
      <c r="AV128" s="168"/>
      <c r="AW128" s="168"/>
      <c r="AX128" s="168"/>
      <c r="AY128" s="168"/>
      <c r="AZ128" s="168"/>
      <c r="BA128" s="168"/>
      <c r="BB128" s="168"/>
      <c r="BC128" s="168"/>
      <c r="BD128" s="168"/>
      <c r="BE128" s="168"/>
      <c r="BF128" s="168"/>
      <c r="BG128" s="168"/>
      <c r="BH128" s="168"/>
    </row>
    <row r="129" spans="1:60" customFormat="1" ht="27.6" x14ac:dyDescent="0.3">
      <c r="A129" s="110"/>
      <c r="B129" s="119" t="s">
        <v>23</v>
      </c>
      <c r="C129" s="114" t="s">
        <v>102</v>
      </c>
      <c r="D129" s="80" t="s">
        <v>61</v>
      </c>
      <c r="E129" s="80">
        <v>6</v>
      </c>
      <c r="F129" s="216"/>
      <c r="G129" s="121">
        <f t="shared" si="6"/>
        <v>0</v>
      </c>
      <c r="H129" s="166"/>
      <c r="I129" s="166"/>
      <c r="J129" s="166"/>
      <c r="K129" s="166"/>
      <c r="L129" s="166"/>
      <c r="M129" s="166"/>
      <c r="N129" s="166"/>
      <c r="O129" s="166"/>
      <c r="P129" s="166"/>
      <c r="Q129" s="166"/>
      <c r="R129" s="166"/>
      <c r="S129" s="166"/>
      <c r="T129" s="166"/>
      <c r="U129" s="166"/>
      <c r="V129" s="166"/>
      <c r="W129" s="166"/>
      <c r="X129" s="166"/>
      <c r="Y129" s="166"/>
      <c r="Z129" s="166"/>
      <c r="AA129" s="168"/>
      <c r="AB129" s="168"/>
      <c r="AC129" s="168"/>
      <c r="AD129" s="168"/>
      <c r="AE129" s="168"/>
      <c r="AF129" s="168"/>
      <c r="AG129" s="168"/>
      <c r="AH129" s="168"/>
      <c r="AI129" s="168"/>
      <c r="AJ129" s="168"/>
      <c r="AK129" s="168"/>
      <c r="AL129" s="168"/>
      <c r="AM129" s="168"/>
      <c r="AN129" s="168"/>
      <c r="AO129" s="168"/>
      <c r="AP129" s="168"/>
      <c r="AQ129" s="168"/>
      <c r="AR129" s="168"/>
      <c r="AS129" s="168"/>
      <c r="AT129" s="168"/>
      <c r="AU129" s="168"/>
      <c r="AV129" s="168"/>
      <c r="AW129" s="168"/>
      <c r="AX129" s="168"/>
      <c r="AY129" s="168"/>
      <c r="AZ129" s="168"/>
      <c r="BA129" s="168"/>
      <c r="BB129" s="168"/>
      <c r="BC129" s="168"/>
      <c r="BD129" s="168"/>
      <c r="BE129" s="168"/>
      <c r="BF129" s="168"/>
      <c r="BG129" s="168"/>
      <c r="BH129" s="168"/>
    </row>
    <row r="130" spans="1:60" customFormat="1" ht="27.6" x14ac:dyDescent="0.3">
      <c r="A130" s="110"/>
      <c r="B130" s="119" t="s">
        <v>25</v>
      </c>
      <c r="C130" s="123" t="s">
        <v>103</v>
      </c>
      <c r="D130" s="119" t="s">
        <v>65</v>
      </c>
      <c r="E130" s="124">
        <v>1</v>
      </c>
      <c r="F130" s="216"/>
      <c r="G130" s="121">
        <f t="shared" si="6"/>
        <v>0</v>
      </c>
      <c r="H130" s="166"/>
      <c r="I130" s="166"/>
      <c r="J130" s="166"/>
      <c r="K130" s="166"/>
      <c r="L130" s="166"/>
      <c r="M130" s="166"/>
      <c r="N130" s="166"/>
      <c r="O130" s="166"/>
      <c r="P130" s="166"/>
      <c r="Q130" s="166"/>
      <c r="R130" s="166"/>
      <c r="S130" s="166"/>
      <c r="T130" s="166"/>
      <c r="U130" s="166"/>
      <c r="V130" s="166"/>
      <c r="W130" s="166"/>
      <c r="X130" s="166"/>
      <c r="Y130" s="166"/>
      <c r="Z130" s="166"/>
      <c r="AA130" s="168"/>
      <c r="AB130" s="168"/>
      <c r="AC130" s="168"/>
      <c r="AD130" s="168"/>
      <c r="AE130" s="168"/>
      <c r="AF130" s="168"/>
      <c r="AG130" s="168"/>
      <c r="AH130" s="168"/>
      <c r="AI130" s="168"/>
      <c r="AJ130" s="168"/>
      <c r="AK130" s="168"/>
      <c r="AL130" s="168"/>
      <c r="AM130" s="168"/>
      <c r="AN130" s="168"/>
      <c r="AO130" s="168"/>
      <c r="AP130" s="168"/>
      <c r="AQ130" s="168"/>
      <c r="AR130" s="168"/>
      <c r="AS130" s="168"/>
      <c r="AT130" s="168"/>
      <c r="AU130" s="168"/>
      <c r="AV130" s="168"/>
      <c r="AW130" s="168"/>
      <c r="AX130" s="168"/>
      <c r="AY130" s="168"/>
      <c r="AZ130" s="168"/>
      <c r="BA130" s="168"/>
      <c r="BB130" s="168"/>
      <c r="BC130" s="168"/>
      <c r="BD130" s="168"/>
      <c r="BE130" s="168"/>
      <c r="BF130" s="168"/>
      <c r="BG130" s="168"/>
      <c r="BH130" s="168"/>
    </row>
    <row r="131" spans="1:60" customFormat="1" ht="14.4" x14ac:dyDescent="0.3">
      <c r="A131" s="110"/>
      <c r="B131" s="119" t="s">
        <v>27</v>
      </c>
      <c r="C131" s="73" t="s">
        <v>74</v>
      </c>
      <c r="D131" s="119" t="s">
        <v>65</v>
      </c>
      <c r="E131" s="124">
        <v>2</v>
      </c>
      <c r="F131" s="216"/>
      <c r="G131" s="121">
        <f t="shared" si="6"/>
        <v>0</v>
      </c>
      <c r="H131" s="166"/>
      <c r="I131" s="166"/>
      <c r="J131" s="166"/>
      <c r="K131" s="166"/>
      <c r="L131" s="166"/>
      <c r="M131" s="166"/>
      <c r="N131" s="166"/>
      <c r="O131" s="166"/>
      <c r="P131" s="166"/>
      <c r="Q131" s="166"/>
      <c r="R131" s="166"/>
      <c r="S131" s="166"/>
      <c r="T131" s="166"/>
      <c r="U131" s="166"/>
      <c r="V131" s="166"/>
      <c r="W131" s="166"/>
      <c r="X131" s="166"/>
      <c r="Y131" s="166"/>
      <c r="Z131" s="166"/>
      <c r="AA131" s="168"/>
      <c r="AB131" s="168"/>
      <c r="AC131" s="168"/>
      <c r="AD131" s="168"/>
      <c r="AE131" s="168"/>
      <c r="AF131" s="168"/>
      <c r="AG131" s="168"/>
      <c r="AH131" s="168"/>
      <c r="AI131" s="168"/>
      <c r="AJ131" s="168"/>
      <c r="AK131" s="168"/>
      <c r="AL131" s="168"/>
      <c r="AM131" s="168"/>
      <c r="AN131" s="168"/>
      <c r="AO131" s="168"/>
      <c r="AP131" s="168"/>
      <c r="AQ131" s="168"/>
      <c r="AR131" s="168"/>
      <c r="AS131" s="168"/>
      <c r="AT131" s="168"/>
      <c r="AU131" s="168"/>
      <c r="AV131" s="168"/>
      <c r="AW131" s="168"/>
      <c r="AX131" s="168"/>
      <c r="AY131" s="168"/>
      <c r="AZ131" s="168"/>
      <c r="BA131" s="168"/>
      <c r="BB131" s="168"/>
      <c r="BC131" s="168"/>
      <c r="BD131" s="168"/>
      <c r="BE131" s="168"/>
      <c r="BF131" s="168"/>
      <c r="BG131" s="168"/>
      <c r="BH131" s="168"/>
    </row>
    <row r="132" spans="1:60" customFormat="1" ht="55.2" x14ac:dyDescent="0.3">
      <c r="A132" s="110"/>
      <c r="B132" s="119" t="s">
        <v>29</v>
      </c>
      <c r="C132" s="122" t="s">
        <v>104</v>
      </c>
      <c r="D132" s="80" t="s">
        <v>89</v>
      </c>
      <c r="E132" s="80">
        <f>41*1.8</f>
        <v>73.8</v>
      </c>
      <c r="F132" s="216"/>
      <c r="G132" s="121">
        <f t="shared" si="6"/>
        <v>0</v>
      </c>
      <c r="H132" s="166"/>
      <c r="I132" s="166"/>
      <c r="J132" s="166"/>
      <c r="K132" s="166"/>
      <c r="L132" s="166"/>
      <c r="M132" s="166"/>
      <c r="N132" s="166"/>
      <c r="O132" s="166"/>
      <c r="P132" s="166"/>
      <c r="Q132" s="166"/>
      <c r="R132" s="166"/>
      <c r="S132" s="166"/>
      <c r="T132" s="166"/>
      <c r="U132" s="166"/>
      <c r="V132" s="166"/>
      <c r="W132" s="166"/>
      <c r="X132" s="166"/>
      <c r="Y132" s="166"/>
      <c r="Z132" s="166"/>
      <c r="AA132" s="168"/>
      <c r="AB132" s="168"/>
      <c r="AC132" s="168"/>
      <c r="AD132" s="168"/>
      <c r="AE132" s="168"/>
      <c r="AF132" s="168"/>
      <c r="AG132" s="168"/>
      <c r="AH132" s="168"/>
      <c r="AI132" s="168"/>
      <c r="AJ132" s="168"/>
      <c r="AK132" s="168"/>
      <c r="AL132" s="168"/>
      <c r="AM132" s="168"/>
      <c r="AN132" s="168"/>
      <c r="AO132" s="168"/>
      <c r="AP132" s="168"/>
      <c r="AQ132" s="168"/>
      <c r="AR132" s="168"/>
      <c r="AS132" s="168"/>
      <c r="AT132" s="168"/>
      <c r="AU132" s="168"/>
      <c r="AV132" s="168"/>
      <c r="AW132" s="168"/>
      <c r="AX132" s="168"/>
      <c r="AY132" s="168"/>
      <c r="AZ132" s="168"/>
      <c r="BA132" s="168"/>
      <c r="BB132" s="168"/>
      <c r="BC132" s="168"/>
      <c r="BD132" s="168"/>
      <c r="BE132" s="168"/>
      <c r="BF132" s="168"/>
      <c r="BG132" s="168"/>
      <c r="BH132" s="168"/>
    </row>
    <row r="133" spans="1:60" customFormat="1" ht="27.6" x14ac:dyDescent="0.3">
      <c r="A133" s="110"/>
      <c r="B133" s="119" t="s">
        <v>30</v>
      </c>
      <c r="C133" s="122" t="s">
        <v>105</v>
      </c>
      <c r="D133" s="80" t="s">
        <v>46</v>
      </c>
      <c r="E133" s="80">
        <v>32</v>
      </c>
      <c r="F133" s="216"/>
      <c r="G133" s="121">
        <f t="shared" si="6"/>
        <v>0</v>
      </c>
      <c r="H133" s="166"/>
      <c r="I133" s="166"/>
      <c r="J133" s="166"/>
      <c r="K133" s="166"/>
      <c r="L133" s="166"/>
      <c r="M133" s="166"/>
      <c r="N133" s="166"/>
      <c r="O133" s="166"/>
      <c r="P133" s="166"/>
      <c r="Q133" s="166"/>
      <c r="R133" s="166"/>
      <c r="S133" s="166"/>
      <c r="T133" s="166"/>
      <c r="U133" s="166"/>
      <c r="V133" s="166"/>
      <c r="W133" s="166"/>
      <c r="X133" s="166"/>
      <c r="Y133" s="166"/>
      <c r="Z133" s="166"/>
      <c r="AA133" s="168"/>
      <c r="AB133" s="168"/>
      <c r="AC133" s="168"/>
      <c r="AD133" s="168"/>
      <c r="AE133" s="168"/>
      <c r="AF133" s="168"/>
      <c r="AG133" s="168"/>
      <c r="AH133" s="168"/>
      <c r="AI133" s="168"/>
      <c r="AJ133" s="168"/>
      <c r="AK133" s="168"/>
      <c r="AL133" s="168"/>
      <c r="AM133" s="168"/>
      <c r="AN133" s="168"/>
      <c r="AO133" s="168"/>
      <c r="AP133" s="168"/>
      <c r="AQ133" s="168"/>
      <c r="AR133" s="168"/>
      <c r="AS133" s="168"/>
      <c r="AT133" s="168"/>
      <c r="AU133" s="168"/>
      <c r="AV133" s="168"/>
      <c r="AW133" s="168"/>
      <c r="AX133" s="168"/>
      <c r="AY133" s="168"/>
      <c r="AZ133" s="168"/>
      <c r="BA133" s="168"/>
      <c r="BB133" s="168"/>
      <c r="BC133" s="168"/>
      <c r="BD133" s="168"/>
      <c r="BE133" s="168"/>
      <c r="BF133" s="168"/>
      <c r="BG133" s="168"/>
      <c r="BH133" s="168"/>
    </row>
    <row r="134" spans="1:60" customFormat="1" ht="27.6" x14ac:dyDescent="0.3">
      <c r="A134" s="110"/>
      <c r="B134" s="119" t="s">
        <v>32</v>
      </c>
      <c r="C134" s="122" t="s">
        <v>106</v>
      </c>
      <c r="D134" s="125" t="s">
        <v>58</v>
      </c>
      <c r="E134" s="126">
        <v>1</v>
      </c>
      <c r="F134" s="216"/>
      <c r="G134" s="121">
        <f t="shared" si="6"/>
        <v>0</v>
      </c>
      <c r="H134" s="166"/>
      <c r="I134" s="166"/>
      <c r="J134" s="166"/>
      <c r="K134" s="166"/>
      <c r="L134" s="166"/>
      <c r="M134" s="166"/>
      <c r="N134" s="166"/>
      <c r="O134" s="166"/>
      <c r="P134" s="166"/>
      <c r="Q134" s="166"/>
      <c r="R134" s="166"/>
      <c r="S134" s="166"/>
      <c r="T134" s="166"/>
      <c r="U134" s="166"/>
      <c r="V134" s="166"/>
      <c r="W134" s="166"/>
      <c r="X134" s="166"/>
      <c r="Y134" s="166"/>
      <c r="Z134" s="166"/>
      <c r="AA134" s="168"/>
      <c r="AB134" s="168"/>
      <c r="AC134" s="168"/>
      <c r="AD134" s="168"/>
      <c r="AE134" s="168"/>
      <c r="AF134" s="168"/>
      <c r="AG134" s="168"/>
      <c r="AH134" s="168"/>
      <c r="AI134" s="168"/>
      <c r="AJ134" s="168"/>
      <c r="AK134" s="168"/>
      <c r="AL134" s="168"/>
      <c r="AM134" s="168"/>
      <c r="AN134" s="168"/>
      <c r="AO134" s="168"/>
      <c r="AP134" s="168"/>
      <c r="AQ134" s="168"/>
      <c r="AR134" s="168"/>
      <c r="AS134" s="168"/>
      <c r="AT134" s="168"/>
      <c r="AU134" s="168"/>
      <c r="AV134" s="168"/>
      <c r="AW134" s="168"/>
      <c r="AX134" s="168"/>
      <c r="AY134" s="168"/>
      <c r="AZ134" s="168"/>
      <c r="BA134" s="168"/>
      <c r="BB134" s="168"/>
      <c r="BC134" s="168"/>
      <c r="BD134" s="168"/>
      <c r="BE134" s="168"/>
      <c r="BF134" s="168"/>
      <c r="BG134" s="168"/>
      <c r="BH134" s="168"/>
    </row>
    <row r="135" spans="1:60" customFormat="1" ht="31.2" x14ac:dyDescent="0.3">
      <c r="A135" s="110"/>
      <c r="B135" s="119" t="s">
        <v>34</v>
      </c>
      <c r="C135" s="122" t="s">
        <v>107</v>
      </c>
      <c r="D135" s="125" t="s">
        <v>108</v>
      </c>
      <c r="E135" s="126">
        <v>2</v>
      </c>
      <c r="F135" s="216"/>
      <c r="G135" s="121">
        <f t="shared" si="6"/>
        <v>0</v>
      </c>
      <c r="H135" s="166"/>
      <c r="I135" s="166"/>
      <c r="J135" s="166"/>
      <c r="K135" s="166"/>
      <c r="L135" s="166"/>
      <c r="M135" s="166"/>
      <c r="N135" s="166"/>
      <c r="O135" s="166"/>
      <c r="P135" s="166"/>
      <c r="Q135" s="166"/>
      <c r="R135" s="166"/>
      <c r="S135" s="166"/>
      <c r="T135" s="166"/>
      <c r="U135" s="166"/>
      <c r="V135" s="166"/>
      <c r="W135" s="166"/>
      <c r="X135" s="166"/>
      <c r="Y135" s="166"/>
      <c r="Z135" s="166"/>
      <c r="AA135" s="168"/>
      <c r="AB135" s="168"/>
      <c r="AC135" s="168"/>
      <c r="AD135" s="168"/>
      <c r="AE135" s="168"/>
      <c r="AF135" s="168"/>
      <c r="AG135" s="168"/>
      <c r="AH135" s="168"/>
      <c r="AI135" s="168"/>
      <c r="AJ135" s="168"/>
      <c r="AK135" s="168"/>
      <c r="AL135" s="168"/>
      <c r="AM135" s="168"/>
      <c r="AN135" s="168"/>
      <c r="AO135" s="168"/>
      <c r="AP135" s="168"/>
      <c r="AQ135" s="168"/>
      <c r="AR135" s="168"/>
      <c r="AS135" s="168"/>
      <c r="AT135" s="168"/>
      <c r="AU135" s="168"/>
      <c r="AV135" s="168"/>
      <c r="AW135" s="168"/>
      <c r="AX135" s="168"/>
      <c r="AY135" s="168"/>
      <c r="AZ135" s="168"/>
      <c r="BA135" s="168"/>
      <c r="BB135" s="168"/>
      <c r="BC135" s="168"/>
      <c r="BD135" s="168"/>
      <c r="BE135" s="168"/>
      <c r="BF135" s="168"/>
      <c r="BG135" s="168"/>
      <c r="BH135" s="168"/>
    </row>
    <row r="136" spans="1:60" customFormat="1" ht="27.6" x14ac:dyDescent="0.3">
      <c r="A136" s="110"/>
      <c r="B136" s="119" t="s">
        <v>36</v>
      </c>
      <c r="C136" s="122" t="s">
        <v>109</v>
      </c>
      <c r="D136" s="70" t="s">
        <v>65</v>
      </c>
      <c r="E136" s="70">
        <v>1</v>
      </c>
      <c r="F136" s="217"/>
      <c r="G136" s="121">
        <f t="shared" si="6"/>
        <v>0</v>
      </c>
      <c r="H136" s="166"/>
      <c r="I136" s="166"/>
      <c r="J136" s="166"/>
      <c r="K136" s="166"/>
      <c r="L136" s="166"/>
      <c r="M136" s="166"/>
      <c r="N136" s="166"/>
      <c r="O136" s="166"/>
      <c r="P136" s="166"/>
      <c r="Q136" s="166"/>
      <c r="R136" s="166"/>
      <c r="S136" s="166"/>
      <c r="T136" s="166"/>
      <c r="U136" s="166"/>
      <c r="V136" s="166"/>
      <c r="W136" s="166"/>
      <c r="X136" s="166"/>
      <c r="Y136" s="166"/>
      <c r="Z136" s="166"/>
      <c r="AA136" s="168"/>
      <c r="AB136" s="168"/>
      <c r="AC136" s="168"/>
      <c r="AD136" s="168"/>
      <c r="AE136" s="168"/>
      <c r="AF136" s="168"/>
      <c r="AG136" s="168"/>
      <c r="AH136" s="168"/>
      <c r="AI136" s="168"/>
      <c r="AJ136" s="168"/>
      <c r="AK136" s="168"/>
      <c r="AL136" s="168"/>
      <c r="AM136" s="168"/>
      <c r="AN136" s="168"/>
      <c r="AO136" s="168"/>
      <c r="AP136" s="168"/>
      <c r="AQ136" s="168"/>
      <c r="AR136" s="168"/>
      <c r="AS136" s="168"/>
      <c r="AT136" s="168"/>
      <c r="AU136" s="168"/>
      <c r="AV136" s="168"/>
      <c r="AW136" s="168"/>
      <c r="AX136" s="168"/>
      <c r="AY136" s="168"/>
      <c r="AZ136" s="168"/>
      <c r="BA136" s="168"/>
      <c r="BB136" s="168"/>
      <c r="BC136" s="168"/>
      <c r="BD136" s="168"/>
      <c r="BE136" s="168"/>
      <c r="BF136" s="168"/>
      <c r="BG136" s="168"/>
      <c r="BH136" s="168"/>
    </row>
    <row r="137" spans="1:60" customFormat="1" ht="14.4" x14ac:dyDescent="0.3">
      <c r="A137" s="110"/>
      <c r="B137" s="70" t="s">
        <v>110</v>
      </c>
      <c r="C137" s="127" t="s">
        <v>111</v>
      </c>
      <c r="D137" s="128" t="s">
        <v>112</v>
      </c>
      <c r="E137" s="128">
        <v>30</v>
      </c>
      <c r="F137" s="218"/>
      <c r="G137" s="121">
        <f t="shared" si="6"/>
        <v>0</v>
      </c>
      <c r="H137" s="166"/>
      <c r="I137" s="166"/>
      <c r="J137" s="166"/>
      <c r="K137" s="166"/>
      <c r="L137" s="166"/>
      <c r="M137" s="166"/>
      <c r="N137" s="166"/>
      <c r="O137" s="166"/>
      <c r="P137" s="166"/>
      <c r="Q137" s="166"/>
      <c r="R137" s="166"/>
      <c r="S137" s="166"/>
      <c r="T137" s="166"/>
      <c r="U137" s="166"/>
      <c r="V137" s="166"/>
      <c r="W137" s="166"/>
      <c r="X137" s="166"/>
      <c r="Y137" s="166"/>
      <c r="Z137" s="166"/>
      <c r="AA137" s="168"/>
      <c r="AB137" s="168"/>
      <c r="AC137" s="168"/>
      <c r="AD137" s="168"/>
      <c r="AE137" s="168"/>
      <c r="AF137" s="168"/>
      <c r="AG137" s="168"/>
      <c r="AH137" s="168"/>
      <c r="AI137" s="168"/>
      <c r="AJ137" s="168"/>
      <c r="AK137" s="168"/>
      <c r="AL137" s="168"/>
      <c r="AM137" s="168"/>
      <c r="AN137" s="168"/>
      <c r="AO137" s="168"/>
      <c r="AP137" s="168"/>
      <c r="AQ137" s="168"/>
      <c r="AR137" s="168"/>
      <c r="AS137" s="168"/>
      <c r="AT137" s="168"/>
      <c r="AU137" s="168"/>
      <c r="AV137" s="168"/>
      <c r="AW137" s="168"/>
      <c r="AX137" s="168"/>
      <c r="AY137" s="168"/>
      <c r="AZ137" s="168"/>
      <c r="BA137" s="168"/>
      <c r="BB137" s="168"/>
      <c r="BC137" s="168"/>
      <c r="BD137" s="168"/>
      <c r="BE137" s="168"/>
      <c r="BF137" s="168"/>
      <c r="BG137" s="168"/>
      <c r="BH137" s="168"/>
    </row>
    <row r="138" spans="1:60" customFormat="1" ht="14.4" x14ac:dyDescent="0.3">
      <c r="A138" s="110"/>
      <c r="B138" s="70" t="s">
        <v>113</v>
      </c>
      <c r="C138" s="127" t="s">
        <v>114</v>
      </c>
      <c r="D138" s="128" t="s">
        <v>115</v>
      </c>
      <c r="E138" s="128">
        <v>1</v>
      </c>
      <c r="F138" s="218"/>
      <c r="G138" s="121">
        <f t="shared" si="6"/>
        <v>0</v>
      </c>
      <c r="H138" s="166"/>
      <c r="I138" s="166"/>
      <c r="J138" s="166"/>
      <c r="K138" s="166"/>
      <c r="L138" s="166"/>
      <c r="M138" s="166"/>
      <c r="N138" s="166"/>
      <c r="O138" s="166"/>
      <c r="P138" s="166"/>
      <c r="Q138" s="166"/>
      <c r="R138" s="166"/>
      <c r="S138" s="166"/>
      <c r="T138" s="166"/>
      <c r="U138" s="166"/>
      <c r="V138" s="166"/>
      <c r="W138" s="166"/>
      <c r="X138" s="166"/>
      <c r="Y138" s="166"/>
      <c r="Z138" s="166"/>
      <c r="AA138" s="168"/>
      <c r="AB138" s="168"/>
      <c r="AC138" s="168"/>
      <c r="AD138" s="168"/>
      <c r="AE138" s="168"/>
      <c r="AF138" s="168"/>
      <c r="AG138" s="168"/>
      <c r="AH138" s="168"/>
      <c r="AI138" s="168"/>
      <c r="AJ138" s="168"/>
      <c r="AK138" s="168"/>
      <c r="AL138" s="168"/>
      <c r="AM138" s="168"/>
      <c r="AN138" s="168"/>
      <c r="AO138" s="168"/>
      <c r="AP138" s="168"/>
      <c r="AQ138" s="168"/>
      <c r="AR138" s="168"/>
      <c r="AS138" s="168"/>
      <c r="AT138" s="168"/>
      <c r="AU138" s="168"/>
      <c r="AV138" s="168"/>
      <c r="AW138" s="168"/>
      <c r="AX138" s="168"/>
      <c r="AY138" s="168"/>
      <c r="AZ138" s="168"/>
      <c r="BA138" s="168"/>
      <c r="BB138" s="168"/>
      <c r="BC138" s="168"/>
      <c r="BD138" s="168"/>
      <c r="BE138" s="168"/>
      <c r="BF138" s="168"/>
      <c r="BG138" s="168"/>
      <c r="BH138" s="168"/>
    </row>
    <row r="139" spans="1:60" customFormat="1" ht="15" thickBot="1" x14ac:dyDescent="0.35">
      <c r="A139" s="246"/>
      <c r="B139" s="247"/>
      <c r="C139" s="279" t="s">
        <v>209</v>
      </c>
      <c r="D139" s="280"/>
      <c r="E139" s="280"/>
      <c r="F139" s="281"/>
      <c r="G139" s="248">
        <f>SUM(G120:G138)</f>
        <v>0</v>
      </c>
      <c r="H139" s="166"/>
      <c r="I139" s="166"/>
      <c r="J139" s="166"/>
      <c r="K139" s="166"/>
      <c r="L139" s="166"/>
      <c r="M139" s="166"/>
      <c r="N139" s="166"/>
      <c r="O139" s="166"/>
      <c r="P139" s="166"/>
      <c r="Q139" s="166"/>
      <c r="R139" s="166"/>
      <c r="S139" s="166"/>
      <c r="T139" s="166"/>
      <c r="U139" s="166"/>
      <c r="V139" s="166"/>
      <c r="W139" s="166"/>
      <c r="X139" s="166"/>
      <c r="Y139" s="166"/>
      <c r="Z139" s="166"/>
      <c r="AA139" s="168"/>
      <c r="AB139" s="168"/>
      <c r="AC139" s="168"/>
      <c r="AD139" s="168"/>
      <c r="AE139" s="168"/>
      <c r="AF139" s="168"/>
      <c r="AG139" s="168"/>
      <c r="AH139" s="168"/>
      <c r="AI139" s="168"/>
      <c r="AJ139" s="168"/>
      <c r="AK139" s="168"/>
      <c r="AL139" s="168"/>
      <c r="AM139" s="168"/>
      <c r="AN139" s="168"/>
      <c r="AO139" s="168"/>
      <c r="AP139" s="168"/>
      <c r="AQ139" s="168"/>
      <c r="AR139" s="168"/>
      <c r="AS139" s="168"/>
      <c r="AT139" s="168"/>
      <c r="AU139" s="168"/>
      <c r="AV139" s="168"/>
      <c r="AW139" s="168"/>
      <c r="AX139" s="168"/>
      <c r="AY139" s="168"/>
      <c r="AZ139" s="168"/>
      <c r="BA139" s="168"/>
      <c r="BB139" s="168"/>
      <c r="BC139" s="168"/>
      <c r="BD139" s="168"/>
      <c r="BE139" s="168"/>
      <c r="BF139" s="168"/>
      <c r="BG139" s="168"/>
      <c r="BH139" s="168"/>
    </row>
    <row r="141" spans="1:60" customFormat="1" ht="31.5" customHeight="1" thickBot="1" x14ac:dyDescent="0.35">
      <c r="A141" s="109"/>
      <c r="B141" s="317" t="s">
        <v>171</v>
      </c>
      <c r="C141" s="278"/>
      <c r="D141" s="185"/>
      <c r="E141" s="35"/>
      <c r="F141" s="35"/>
      <c r="G141" s="202"/>
      <c r="H141" s="166"/>
      <c r="I141" s="167"/>
      <c r="J141" s="167"/>
      <c r="K141" s="167"/>
      <c r="L141" s="167"/>
      <c r="M141" s="167"/>
      <c r="N141" s="167"/>
      <c r="O141" s="167"/>
      <c r="P141" s="167"/>
      <c r="Q141" s="167"/>
      <c r="R141" s="167"/>
      <c r="S141" s="167"/>
      <c r="T141" s="167"/>
      <c r="U141" s="167"/>
      <c r="V141" s="167"/>
      <c r="W141" s="167"/>
      <c r="X141" s="167"/>
      <c r="Y141" s="167"/>
      <c r="Z141" s="167"/>
      <c r="AA141" s="168"/>
      <c r="AB141" s="168"/>
      <c r="AC141" s="168"/>
      <c r="AD141" s="168"/>
      <c r="AE141" s="168"/>
      <c r="AF141" s="168"/>
      <c r="AG141" s="168"/>
      <c r="AH141" s="168"/>
      <c r="AI141" s="168"/>
      <c r="AJ141" s="168"/>
      <c r="AK141" s="168"/>
      <c r="AL141" s="168"/>
      <c r="AM141" s="168"/>
      <c r="AN141" s="168"/>
      <c r="AO141" s="168"/>
      <c r="AP141" s="168"/>
      <c r="AQ141" s="168"/>
      <c r="AR141" s="168"/>
      <c r="AS141" s="168"/>
      <c r="AT141" s="168"/>
      <c r="AU141" s="168"/>
      <c r="AV141" s="168"/>
    </row>
    <row r="142" spans="1:60" s="186" customFormat="1" ht="15" thickTop="1" x14ac:dyDescent="0.3">
      <c r="A142" s="236"/>
      <c r="B142" s="240" t="s">
        <v>2</v>
      </c>
      <c r="C142" s="241" t="s">
        <v>3</v>
      </c>
      <c r="D142" s="242" t="s">
        <v>4</v>
      </c>
      <c r="E142" s="243" t="s">
        <v>5</v>
      </c>
      <c r="F142" s="244" t="s">
        <v>6</v>
      </c>
      <c r="G142" s="245" t="s">
        <v>172</v>
      </c>
      <c r="H142" s="166"/>
      <c r="I142" s="166"/>
      <c r="J142" s="166"/>
      <c r="K142" s="166"/>
      <c r="L142" s="166"/>
      <c r="M142" s="166"/>
      <c r="N142" s="166"/>
      <c r="O142" s="166"/>
      <c r="P142" s="166"/>
      <c r="Q142" s="166"/>
      <c r="R142" s="166"/>
      <c r="S142" s="166"/>
      <c r="T142" s="166"/>
      <c r="U142" s="166"/>
      <c r="V142" s="166"/>
      <c r="W142" s="166"/>
      <c r="X142" s="166"/>
      <c r="Y142" s="166"/>
      <c r="Z142" s="166"/>
      <c r="AA142" s="168"/>
      <c r="AB142" s="168"/>
      <c r="AC142" s="168"/>
      <c r="AD142" s="168"/>
      <c r="AE142" s="168"/>
      <c r="AF142" s="168"/>
      <c r="AG142" s="168"/>
      <c r="AH142" s="168"/>
      <c r="AI142" s="168"/>
      <c r="AJ142" s="168"/>
      <c r="AK142" s="168"/>
      <c r="AL142" s="168"/>
      <c r="AM142" s="168"/>
      <c r="AN142" s="168"/>
      <c r="AO142" s="168"/>
      <c r="AP142" s="168"/>
      <c r="AQ142" s="168"/>
      <c r="AR142" s="168"/>
      <c r="AS142" s="168"/>
      <c r="AT142" s="168"/>
      <c r="AU142" s="168"/>
      <c r="AV142" s="168"/>
    </row>
    <row r="143" spans="1:60" customFormat="1" ht="82.8" x14ac:dyDescent="0.3">
      <c r="A143" s="110"/>
      <c r="B143" s="187">
        <v>1</v>
      </c>
      <c r="C143" s="188" t="s">
        <v>173</v>
      </c>
      <c r="D143" s="189"/>
      <c r="E143" s="189"/>
      <c r="F143" s="190"/>
      <c r="G143" s="191"/>
      <c r="H143" s="166"/>
      <c r="I143" s="166"/>
      <c r="J143" s="166"/>
      <c r="K143" s="166"/>
      <c r="L143" s="166"/>
      <c r="M143" s="166"/>
      <c r="N143" s="166"/>
      <c r="O143" s="166"/>
      <c r="P143" s="166"/>
      <c r="Q143" s="166"/>
      <c r="R143" s="166"/>
      <c r="S143" s="166"/>
      <c r="T143" s="166"/>
      <c r="U143" s="166"/>
      <c r="V143" s="166"/>
      <c r="W143" s="166"/>
      <c r="X143" s="166"/>
      <c r="Y143" s="166"/>
      <c r="Z143" s="166"/>
      <c r="AA143" s="168"/>
      <c r="AB143" s="168"/>
      <c r="AC143" s="168"/>
      <c r="AD143" s="168"/>
      <c r="AE143" s="168"/>
      <c r="AF143" s="168"/>
      <c r="AG143" s="168"/>
      <c r="AH143" s="168"/>
      <c r="AI143" s="168"/>
      <c r="AJ143" s="168"/>
      <c r="AK143" s="168"/>
      <c r="AL143" s="168"/>
      <c r="AM143" s="168"/>
      <c r="AN143" s="168"/>
      <c r="AO143" s="168"/>
      <c r="AP143" s="168"/>
      <c r="AQ143" s="168"/>
      <c r="AR143" s="168"/>
      <c r="AS143" s="168"/>
      <c r="AT143" s="168"/>
      <c r="AU143" s="168"/>
      <c r="AV143" s="168"/>
    </row>
    <row r="144" spans="1:60" customFormat="1" ht="82.8" x14ac:dyDescent="0.3">
      <c r="A144" s="110"/>
      <c r="B144" s="192" t="s">
        <v>9</v>
      </c>
      <c r="C144" s="193" t="s">
        <v>174</v>
      </c>
      <c r="D144" s="80" t="s">
        <v>65</v>
      </c>
      <c r="E144" s="80">
        <v>1</v>
      </c>
      <c r="F144" s="226"/>
      <c r="G144" s="191">
        <f>E144*F144</f>
        <v>0</v>
      </c>
      <c r="H144" s="166"/>
      <c r="I144" s="166"/>
      <c r="J144" s="166"/>
      <c r="K144" s="166"/>
      <c r="L144" s="166"/>
      <c r="M144" s="166"/>
      <c r="N144" s="166"/>
      <c r="O144" s="166"/>
      <c r="P144" s="166"/>
      <c r="Q144" s="166"/>
      <c r="R144" s="166"/>
      <c r="S144" s="166"/>
      <c r="T144" s="166"/>
      <c r="U144" s="166"/>
      <c r="V144" s="166"/>
      <c r="W144" s="166"/>
      <c r="X144" s="166"/>
      <c r="Y144" s="166"/>
      <c r="Z144" s="166"/>
      <c r="AA144" s="168"/>
      <c r="AB144" s="168"/>
      <c r="AC144" s="168"/>
      <c r="AD144" s="168"/>
      <c r="AE144" s="168"/>
      <c r="AF144" s="168"/>
      <c r="AG144" s="168"/>
      <c r="AH144" s="168"/>
      <c r="AI144" s="168"/>
      <c r="AJ144" s="168"/>
      <c r="AK144" s="168"/>
      <c r="AL144" s="168"/>
      <c r="AM144" s="168"/>
      <c r="AN144" s="168"/>
      <c r="AO144" s="168"/>
      <c r="AP144" s="168"/>
      <c r="AQ144" s="168"/>
      <c r="AR144" s="168"/>
      <c r="AS144" s="168"/>
      <c r="AT144" s="168"/>
      <c r="AU144" s="168"/>
      <c r="AV144" s="168"/>
    </row>
    <row r="145" spans="1:48" customFormat="1" ht="14.4" x14ac:dyDescent="0.3">
      <c r="A145" s="236"/>
      <c r="B145" s="237"/>
      <c r="C145" s="238" t="s">
        <v>75</v>
      </c>
      <c r="D145" s="318"/>
      <c r="E145" s="319"/>
      <c r="F145" s="320"/>
      <c r="G145" s="239">
        <f>SUM(G144:G144)</f>
        <v>0</v>
      </c>
      <c r="H145" s="166"/>
      <c r="I145" s="166"/>
      <c r="J145" s="166"/>
      <c r="K145" s="166"/>
      <c r="L145" s="166"/>
      <c r="M145" s="166"/>
      <c r="N145" s="166"/>
      <c r="O145" s="166"/>
      <c r="P145" s="166"/>
      <c r="Q145" s="166"/>
      <c r="R145" s="166"/>
      <c r="S145" s="166"/>
      <c r="T145" s="166"/>
      <c r="U145" s="166"/>
      <c r="V145" s="166"/>
      <c r="W145" s="166"/>
      <c r="X145" s="166"/>
      <c r="Y145" s="166"/>
      <c r="Z145" s="166"/>
      <c r="AA145" s="168"/>
      <c r="AB145" s="168"/>
      <c r="AC145" s="168"/>
      <c r="AD145" s="168"/>
      <c r="AE145" s="168"/>
      <c r="AF145" s="168"/>
      <c r="AG145" s="168"/>
      <c r="AH145" s="168"/>
      <c r="AI145" s="168"/>
      <c r="AJ145" s="168"/>
      <c r="AK145" s="168"/>
      <c r="AL145" s="168"/>
      <c r="AM145" s="168"/>
      <c r="AN145" s="168"/>
      <c r="AO145" s="168"/>
      <c r="AP145" s="168"/>
      <c r="AQ145" s="168"/>
      <c r="AR145" s="168"/>
      <c r="AS145" s="168"/>
      <c r="AT145" s="168"/>
      <c r="AU145" s="168"/>
      <c r="AV145" s="168"/>
    </row>
    <row r="146" spans="1:48" customFormat="1" ht="14.4" x14ac:dyDescent="0.3">
      <c r="A146" s="110"/>
      <c r="B146" s="195">
        <v>3</v>
      </c>
      <c r="C146" s="194" t="s">
        <v>175</v>
      </c>
      <c r="D146" s="189"/>
      <c r="E146" s="189"/>
      <c r="F146" s="190"/>
      <c r="G146" s="191"/>
      <c r="H146" s="166"/>
      <c r="I146" s="166"/>
      <c r="J146" s="166"/>
      <c r="K146" s="166"/>
      <c r="L146" s="166"/>
      <c r="M146" s="166"/>
      <c r="N146" s="166"/>
      <c r="O146" s="166"/>
      <c r="P146" s="166"/>
      <c r="Q146" s="166"/>
      <c r="R146" s="166"/>
      <c r="S146" s="166"/>
      <c r="T146" s="166"/>
      <c r="U146" s="166"/>
      <c r="V146" s="166"/>
      <c r="W146" s="166"/>
      <c r="X146" s="166"/>
      <c r="Y146" s="166"/>
      <c r="Z146" s="166"/>
      <c r="AA146" s="168"/>
      <c r="AB146" s="168"/>
      <c r="AC146" s="168"/>
      <c r="AD146" s="168"/>
      <c r="AE146" s="168"/>
      <c r="AF146" s="168"/>
      <c r="AG146" s="168"/>
      <c r="AH146" s="168"/>
      <c r="AI146" s="168"/>
      <c r="AJ146" s="168"/>
      <c r="AK146" s="168"/>
      <c r="AL146" s="168"/>
      <c r="AM146" s="168"/>
      <c r="AN146" s="168"/>
      <c r="AO146" s="168"/>
      <c r="AP146" s="168"/>
      <c r="AQ146" s="168"/>
      <c r="AR146" s="168"/>
      <c r="AS146" s="168"/>
      <c r="AT146" s="168"/>
      <c r="AU146" s="168"/>
      <c r="AV146" s="168"/>
    </row>
    <row r="147" spans="1:48" customFormat="1" ht="15" x14ac:dyDescent="0.3">
      <c r="A147" s="110"/>
      <c r="B147" s="192" t="s">
        <v>9</v>
      </c>
      <c r="C147" s="114" t="s">
        <v>176</v>
      </c>
      <c r="D147" s="100" t="s">
        <v>177</v>
      </c>
      <c r="E147" s="189">
        <v>2.8</v>
      </c>
      <c r="F147" s="226"/>
      <c r="G147" s="191">
        <f t="shared" ref="G147:G153" si="7">E147*F147</f>
        <v>0</v>
      </c>
      <c r="H147" s="166"/>
      <c r="I147" s="166"/>
      <c r="J147" s="166"/>
      <c r="K147" s="166"/>
      <c r="L147" s="166"/>
      <c r="M147" s="166"/>
      <c r="N147" s="166"/>
      <c r="O147" s="166"/>
      <c r="P147" s="166"/>
      <c r="Q147" s="166"/>
      <c r="R147" s="166"/>
      <c r="S147" s="166"/>
      <c r="T147" s="166"/>
      <c r="U147" s="166"/>
      <c r="V147" s="166"/>
      <c r="W147" s="166"/>
      <c r="X147" s="166"/>
      <c r="Y147" s="166"/>
      <c r="Z147" s="166"/>
      <c r="AA147" s="168"/>
      <c r="AB147" s="168"/>
      <c r="AC147" s="168"/>
      <c r="AD147" s="168"/>
      <c r="AE147" s="168"/>
      <c r="AF147" s="168"/>
      <c r="AG147" s="168"/>
      <c r="AH147" s="168"/>
      <c r="AI147" s="168"/>
      <c r="AJ147" s="168"/>
      <c r="AK147" s="168"/>
      <c r="AL147" s="168"/>
      <c r="AM147" s="168"/>
      <c r="AN147" s="168"/>
      <c r="AO147" s="168"/>
      <c r="AP147" s="168"/>
      <c r="AQ147" s="168"/>
      <c r="AR147" s="168"/>
      <c r="AS147" s="168"/>
      <c r="AT147" s="168"/>
      <c r="AU147" s="168"/>
      <c r="AV147" s="168"/>
    </row>
    <row r="148" spans="1:48" customFormat="1" ht="15" x14ac:dyDescent="0.3">
      <c r="A148" s="110"/>
      <c r="B148" s="192" t="s">
        <v>11</v>
      </c>
      <c r="C148" s="114" t="s">
        <v>178</v>
      </c>
      <c r="D148" s="100" t="s">
        <v>179</v>
      </c>
      <c r="E148" s="189">
        <v>19</v>
      </c>
      <c r="F148" s="226"/>
      <c r="G148" s="191">
        <f t="shared" si="7"/>
        <v>0</v>
      </c>
      <c r="H148" s="166"/>
      <c r="I148" s="166"/>
      <c r="J148" s="166"/>
      <c r="K148" s="166"/>
      <c r="L148" s="166"/>
      <c r="M148" s="166"/>
      <c r="N148" s="166"/>
      <c r="O148" s="166"/>
      <c r="P148" s="166"/>
      <c r="Q148" s="166"/>
      <c r="R148" s="166"/>
      <c r="S148" s="166"/>
      <c r="T148" s="166"/>
      <c r="U148" s="166"/>
      <c r="V148" s="166"/>
      <c r="W148" s="166"/>
      <c r="X148" s="166"/>
      <c r="Y148" s="166"/>
      <c r="Z148" s="166"/>
      <c r="AA148" s="168"/>
      <c r="AB148" s="168"/>
      <c r="AC148" s="168"/>
      <c r="AD148" s="168"/>
      <c r="AE148" s="168"/>
      <c r="AF148" s="168"/>
      <c r="AG148" s="168"/>
      <c r="AH148" s="168"/>
      <c r="AI148" s="168"/>
      <c r="AJ148" s="168"/>
      <c r="AK148" s="168"/>
      <c r="AL148" s="168"/>
      <c r="AM148" s="168"/>
      <c r="AN148" s="168"/>
      <c r="AO148" s="168"/>
      <c r="AP148" s="168"/>
      <c r="AQ148" s="168"/>
      <c r="AR148" s="168"/>
      <c r="AS148" s="168"/>
      <c r="AT148" s="168"/>
      <c r="AU148" s="168"/>
      <c r="AV148" s="168"/>
    </row>
    <row r="149" spans="1:48" customFormat="1" ht="15" x14ac:dyDescent="0.3">
      <c r="A149" s="110"/>
      <c r="B149" s="192" t="s">
        <v>13</v>
      </c>
      <c r="C149" s="114" t="s">
        <v>180</v>
      </c>
      <c r="D149" s="100" t="s">
        <v>177</v>
      </c>
      <c r="E149" s="189">
        <v>2.5</v>
      </c>
      <c r="F149" s="226"/>
      <c r="G149" s="191">
        <f t="shared" si="7"/>
        <v>0</v>
      </c>
      <c r="H149" s="166"/>
      <c r="I149" s="166"/>
      <c r="J149" s="166"/>
      <c r="K149" s="166"/>
      <c r="L149" s="166"/>
      <c r="M149" s="166"/>
      <c r="N149" s="166"/>
      <c r="O149" s="166"/>
      <c r="P149" s="166"/>
      <c r="Q149" s="166"/>
      <c r="R149" s="166"/>
      <c r="S149" s="166"/>
      <c r="T149" s="166"/>
      <c r="U149" s="166"/>
      <c r="V149" s="166"/>
      <c r="W149" s="166"/>
      <c r="X149" s="166"/>
      <c r="Y149" s="166"/>
      <c r="Z149" s="166"/>
      <c r="AA149" s="168"/>
      <c r="AB149" s="168"/>
      <c r="AC149" s="168"/>
      <c r="AD149" s="168"/>
      <c r="AE149" s="168"/>
      <c r="AF149" s="168"/>
      <c r="AG149" s="168"/>
      <c r="AH149" s="168"/>
      <c r="AI149" s="168"/>
      <c r="AJ149" s="168"/>
      <c r="AK149" s="168"/>
      <c r="AL149" s="168"/>
      <c r="AM149" s="168"/>
      <c r="AN149" s="168"/>
      <c r="AO149" s="168"/>
      <c r="AP149" s="168"/>
      <c r="AQ149" s="168"/>
      <c r="AR149" s="168"/>
      <c r="AS149" s="168"/>
      <c r="AT149" s="168"/>
      <c r="AU149" s="168"/>
      <c r="AV149" s="168"/>
    </row>
    <row r="150" spans="1:48" customFormat="1" ht="15" x14ac:dyDescent="0.3">
      <c r="A150" s="110"/>
      <c r="B150" s="192" t="s">
        <v>15</v>
      </c>
      <c r="C150" s="114" t="s">
        <v>181</v>
      </c>
      <c r="D150" s="100" t="s">
        <v>177</v>
      </c>
      <c r="E150" s="189">
        <v>2.5</v>
      </c>
      <c r="F150" s="226"/>
      <c r="G150" s="191">
        <f t="shared" si="7"/>
        <v>0</v>
      </c>
      <c r="H150" s="166"/>
      <c r="I150" s="166"/>
      <c r="J150" s="166"/>
      <c r="K150" s="166"/>
      <c r="L150" s="166"/>
      <c r="M150" s="166"/>
      <c r="N150" s="166"/>
      <c r="O150" s="166"/>
      <c r="P150" s="166"/>
      <c r="Q150" s="166"/>
      <c r="R150" s="166"/>
      <c r="S150" s="166"/>
      <c r="T150" s="166"/>
      <c r="U150" s="166"/>
      <c r="V150" s="166"/>
      <c r="W150" s="166"/>
      <c r="X150" s="166"/>
      <c r="Y150" s="166"/>
      <c r="Z150" s="166"/>
      <c r="AA150" s="168"/>
      <c r="AB150" s="168"/>
      <c r="AC150" s="168"/>
      <c r="AD150" s="168"/>
      <c r="AE150" s="168"/>
      <c r="AF150" s="168"/>
      <c r="AG150" s="168"/>
      <c r="AH150" s="168"/>
      <c r="AI150" s="168"/>
      <c r="AJ150" s="168"/>
      <c r="AK150" s="168"/>
      <c r="AL150" s="168"/>
      <c r="AM150" s="168"/>
      <c r="AN150" s="168"/>
      <c r="AO150" s="168"/>
      <c r="AP150" s="168"/>
      <c r="AQ150" s="168"/>
      <c r="AR150" s="168"/>
      <c r="AS150" s="168"/>
      <c r="AT150" s="168"/>
      <c r="AU150" s="168"/>
      <c r="AV150" s="168"/>
    </row>
    <row r="151" spans="1:48" customFormat="1" ht="43.2" x14ac:dyDescent="0.3">
      <c r="A151" s="110"/>
      <c r="B151" s="192" t="s">
        <v>17</v>
      </c>
      <c r="C151" s="114" t="s">
        <v>182</v>
      </c>
      <c r="D151" s="100" t="s">
        <v>43</v>
      </c>
      <c r="E151" s="131">
        <v>1</v>
      </c>
      <c r="F151" s="227"/>
      <c r="G151" s="191">
        <f t="shared" si="7"/>
        <v>0</v>
      </c>
      <c r="H151" s="166"/>
      <c r="I151" s="166"/>
      <c r="J151" s="166"/>
      <c r="K151" s="166"/>
      <c r="L151" s="166"/>
      <c r="M151" s="166"/>
      <c r="N151" s="166"/>
      <c r="O151" s="166"/>
      <c r="P151" s="166"/>
      <c r="Q151" s="166"/>
      <c r="R151" s="166"/>
      <c r="S151" s="166"/>
      <c r="T151" s="166"/>
      <c r="U151" s="166"/>
      <c r="V151" s="166"/>
      <c r="W151" s="166"/>
      <c r="X151" s="166"/>
      <c r="Y151" s="166"/>
      <c r="Z151" s="166"/>
      <c r="AA151" s="168"/>
      <c r="AB151" s="168"/>
      <c r="AC151" s="168"/>
      <c r="AD151" s="168"/>
      <c r="AE151" s="168"/>
      <c r="AF151" s="168"/>
      <c r="AG151" s="168"/>
      <c r="AH151" s="168"/>
      <c r="AI151" s="168"/>
      <c r="AJ151" s="168"/>
      <c r="AK151" s="168"/>
      <c r="AL151" s="168"/>
      <c r="AM151" s="168"/>
      <c r="AN151" s="168"/>
      <c r="AO151" s="168"/>
      <c r="AP151" s="168"/>
      <c r="AQ151" s="168"/>
      <c r="AR151" s="168"/>
      <c r="AS151" s="168"/>
      <c r="AT151" s="168"/>
      <c r="AU151" s="168"/>
      <c r="AV151" s="168"/>
    </row>
    <row r="152" spans="1:48" customFormat="1" ht="15" x14ac:dyDescent="0.3">
      <c r="A152" s="110"/>
      <c r="B152" s="192" t="s">
        <v>19</v>
      </c>
      <c r="C152" s="114" t="s">
        <v>183</v>
      </c>
      <c r="D152" s="100" t="s">
        <v>179</v>
      </c>
      <c r="E152" s="131">
        <v>5.58</v>
      </c>
      <c r="F152" s="227"/>
      <c r="G152" s="191">
        <f t="shared" si="7"/>
        <v>0</v>
      </c>
      <c r="H152" s="166"/>
      <c r="I152" s="166"/>
      <c r="J152" s="166"/>
      <c r="K152" s="166"/>
      <c r="L152" s="166"/>
      <c r="M152" s="166"/>
      <c r="N152" s="166"/>
      <c r="O152" s="166"/>
      <c r="P152" s="166"/>
      <c r="Q152" s="166"/>
      <c r="R152" s="166"/>
      <c r="S152" s="166"/>
      <c r="T152" s="166"/>
      <c r="U152" s="166"/>
      <c r="V152" s="166"/>
      <c r="W152" s="166"/>
      <c r="X152" s="166"/>
      <c r="Y152" s="166"/>
      <c r="Z152" s="166"/>
      <c r="AA152" s="168"/>
      <c r="AB152" s="168"/>
      <c r="AC152" s="168"/>
      <c r="AD152" s="168"/>
      <c r="AE152" s="168"/>
      <c r="AF152" s="168"/>
      <c r="AG152" s="168"/>
      <c r="AH152" s="168"/>
      <c r="AI152" s="168"/>
      <c r="AJ152" s="168"/>
      <c r="AK152" s="168"/>
      <c r="AL152" s="168"/>
      <c r="AM152" s="168"/>
      <c r="AN152" s="168"/>
      <c r="AO152" s="168"/>
      <c r="AP152" s="168"/>
      <c r="AQ152" s="168"/>
      <c r="AR152" s="168"/>
      <c r="AS152" s="168"/>
      <c r="AT152" s="168"/>
      <c r="AU152" s="168"/>
      <c r="AV152" s="168"/>
    </row>
    <row r="153" spans="1:48" customFormat="1" ht="14.4" x14ac:dyDescent="0.3">
      <c r="A153" s="110"/>
      <c r="B153" s="192" t="s">
        <v>21</v>
      </c>
      <c r="C153" s="114" t="s">
        <v>184</v>
      </c>
      <c r="D153" s="100" t="s">
        <v>43</v>
      </c>
      <c r="E153" s="131">
        <v>1</v>
      </c>
      <c r="F153" s="227"/>
      <c r="G153" s="191">
        <f t="shared" si="7"/>
        <v>0</v>
      </c>
      <c r="H153" s="166"/>
      <c r="I153" s="166"/>
      <c r="J153" s="166"/>
      <c r="K153" s="166"/>
      <c r="L153" s="166"/>
      <c r="M153" s="166"/>
      <c r="N153" s="166"/>
      <c r="O153" s="166"/>
      <c r="P153" s="166"/>
      <c r="Q153" s="166"/>
      <c r="R153" s="166"/>
      <c r="S153" s="166"/>
      <c r="T153" s="166"/>
      <c r="U153" s="166"/>
      <c r="V153" s="166"/>
      <c r="W153" s="166"/>
      <c r="X153" s="166"/>
      <c r="Y153" s="166"/>
      <c r="Z153" s="166"/>
      <c r="AA153" s="168"/>
      <c r="AB153" s="168"/>
      <c r="AC153" s="168"/>
      <c r="AD153" s="168"/>
      <c r="AE153" s="168"/>
      <c r="AF153" s="168"/>
      <c r="AG153" s="168"/>
      <c r="AH153" s="168"/>
      <c r="AI153" s="168"/>
      <c r="AJ153" s="168"/>
      <c r="AK153" s="168"/>
      <c r="AL153" s="168"/>
      <c r="AM153" s="168"/>
      <c r="AN153" s="168"/>
      <c r="AO153" s="168"/>
      <c r="AP153" s="168"/>
      <c r="AQ153" s="168"/>
      <c r="AR153" s="168"/>
      <c r="AS153" s="168"/>
      <c r="AT153" s="168"/>
      <c r="AU153" s="168"/>
      <c r="AV153" s="168"/>
    </row>
    <row r="154" spans="1:48" customFormat="1" ht="14.4" x14ac:dyDescent="0.3">
      <c r="A154" s="236"/>
      <c r="B154" s="237"/>
      <c r="C154" s="238" t="s">
        <v>75</v>
      </c>
      <c r="D154" s="318"/>
      <c r="E154" s="319"/>
      <c r="F154" s="320"/>
      <c r="G154" s="239">
        <f>SUM(G147:G153)</f>
        <v>0</v>
      </c>
      <c r="H154" s="166"/>
      <c r="I154" s="166"/>
      <c r="J154" s="166"/>
      <c r="K154" s="166"/>
      <c r="L154" s="166"/>
      <c r="M154" s="166"/>
      <c r="N154" s="166"/>
      <c r="O154" s="166"/>
      <c r="P154" s="166"/>
      <c r="Q154" s="166"/>
      <c r="R154" s="166"/>
      <c r="S154" s="166"/>
      <c r="T154" s="166"/>
      <c r="U154" s="166"/>
      <c r="V154" s="166"/>
      <c r="W154" s="166"/>
      <c r="X154" s="166"/>
      <c r="Y154" s="166"/>
      <c r="Z154" s="166"/>
      <c r="AA154" s="168"/>
      <c r="AB154" s="168"/>
      <c r="AC154" s="168"/>
      <c r="AD154" s="168"/>
      <c r="AE154" s="168"/>
      <c r="AF154" s="168"/>
      <c r="AG154" s="168"/>
      <c r="AH154" s="168"/>
      <c r="AI154" s="168"/>
      <c r="AJ154" s="168"/>
      <c r="AK154" s="168"/>
      <c r="AL154" s="168"/>
      <c r="AM154" s="168"/>
      <c r="AN154" s="168"/>
      <c r="AO154" s="168"/>
      <c r="AP154" s="168"/>
      <c r="AQ154" s="168"/>
      <c r="AR154" s="168"/>
      <c r="AS154" s="168"/>
      <c r="AT154" s="168"/>
      <c r="AU154" s="168"/>
      <c r="AV154" s="168"/>
    </row>
    <row r="155" spans="1:48" customFormat="1" ht="15" x14ac:dyDescent="0.3">
      <c r="A155" s="110"/>
      <c r="B155" s="195">
        <v>4</v>
      </c>
      <c r="C155" s="194" t="s">
        <v>185</v>
      </c>
      <c r="D155" s="196"/>
      <c r="E155" s="196"/>
      <c r="F155" s="197"/>
      <c r="G155" s="191"/>
      <c r="H155" s="166"/>
      <c r="I155" s="166"/>
      <c r="J155" s="166"/>
      <c r="K155" s="166"/>
      <c r="L155" s="166"/>
      <c r="M155" s="166"/>
      <c r="N155" s="166"/>
      <c r="O155" s="166"/>
      <c r="P155" s="166"/>
      <c r="Q155" s="166"/>
      <c r="R155" s="166"/>
      <c r="S155" s="166"/>
      <c r="T155" s="166"/>
      <c r="U155" s="166"/>
      <c r="V155" s="166"/>
      <c r="W155" s="166"/>
      <c r="X155" s="166"/>
      <c r="Y155" s="166"/>
      <c r="Z155" s="166"/>
      <c r="AA155" s="168"/>
      <c r="AB155" s="168"/>
      <c r="AC155" s="168"/>
      <c r="AD155" s="168"/>
      <c r="AE155" s="168"/>
      <c r="AF155" s="168"/>
      <c r="AG155" s="168"/>
      <c r="AH155" s="168"/>
      <c r="AI155" s="168"/>
      <c r="AJ155" s="168"/>
      <c r="AK155" s="168"/>
      <c r="AL155" s="168"/>
      <c r="AM155" s="168"/>
      <c r="AN155" s="168"/>
      <c r="AO155" s="168"/>
      <c r="AP155" s="168"/>
      <c r="AQ155" s="168"/>
      <c r="AR155" s="168"/>
      <c r="AS155" s="168"/>
      <c r="AT155" s="168"/>
      <c r="AU155" s="168"/>
      <c r="AV155" s="168"/>
    </row>
    <row r="156" spans="1:48" customFormat="1" ht="15" x14ac:dyDescent="0.3">
      <c r="A156" s="110"/>
      <c r="B156" s="192" t="s">
        <v>9</v>
      </c>
      <c r="C156" s="114" t="s">
        <v>176</v>
      </c>
      <c r="D156" s="100" t="s">
        <v>177</v>
      </c>
      <c r="E156" s="189">
        <v>9.5</v>
      </c>
      <c r="F156" s="226"/>
      <c r="G156" s="191">
        <f>E156*F156</f>
        <v>0</v>
      </c>
      <c r="H156" s="166"/>
      <c r="I156" s="166"/>
      <c r="J156" s="166"/>
      <c r="K156" s="166"/>
      <c r="L156" s="166"/>
      <c r="M156" s="166"/>
      <c r="N156" s="166"/>
      <c r="O156" s="166"/>
      <c r="P156" s="166"/>
      <c r="Q156" s="166"/>
      <c r="R156" s="166"/>
      <c r="S156" s="166"/>
      <c r="T156" s="166"/>
      <c r="U156" s="166"/>
      <c r="V156" s="166"/>
      <c r="W156" s="166"/>
      <c r="X156" s="166"/>
      <c r="Y156" s="166"/>
      <c r="Z156" s="166"/>
      <c r="AA156" s="168"/>
      <c r="AB156" s="168"/>
      <c r="AC156" s="168"/>
      <c r="AD156" s="168"/>
      <c r="AE156" s="168"/>
      <c r="AF156" s="168"/>
      <c r="AG156" s="168"/>
      <c r="AH156" s="168"/>
      <c r="AI156" s="168"/>
      <c r="AJ156" s="168"/>
      <c r="AK156" s="168"/>
      <c r="AL156" s="168"/>
      <c r="AM156" s="168"/>
      <c r="AN156" s="168"/>
      <c r="AO156" s="168"/>
      <c r="AP156" s="168"/>
      <c r="AQ156" s="168"/>
      <c r="AR156" s="168"/>
      <c r="AS156" s="168"/>
      <c r="AT156" s="168"/>
      <c r="AU156" s="168"/>
      <c r="AV156" s="168"/>
    </row>
    <row r="157" spans="1:48" customFormat="1" ht="15" x14ac:dyDescent="0.3">
      <c r="A157" s="110"/>
      <c r="B157" s="192" t="s">
        <v>11</v>
      </c>
      <c r="C157" s="114" t="s">
        <v>186</v>
      </c>
      <c r="D157" s="100" t="s">
        <v>177</v>
      </c>
      <c r="E157" s="189">
        <v>0.2</v>
      </c>
      <c r="F157" s="226"/>
      <c r="G157" s="191">
        <f t="shared" ref="G157:G170" si="8">E157*F157</f>
        <v>0</v>
      </c>
      <c r="H157" s="166"/>
      <c r="I157" s="166"/>
      <c r="J157" s="166"/>
      <c r="K157" s="166"/>
      <c r="L157" s="166"/>
      <c r="M157" s="166"/>
      <c r="N157" s="166"/>
      <c r="O157" s="166"/>
      <c r="P157" s="166"/>
      <c r="Q157" s="166"/>
      <c r="R157" s="166"/>
      <c r="S157" s="166"/>
      <c r="T157" s="166"/>
      <c r="U157" s="166"/>
      <c r="V157" s="166"/>
      <c r="W157" s="166"/>
      <c r="X157" s="166"/>
      <c r="Y157" s="166"/>
      <c r="Z157" s="166"/>
      <c r="AA157" s="168"/>
      <c r="AB157" s="168"/>
      <c r="AC157" s="168"/>
      <c r="AD157" s="168"/>
      <c r="AE157" s="168"/>
      <c r="AF157" s="168"/>
      <c r="AG157" s="168"/>
      <c r="AH157" s="168"/>
      <c r="AI157" s="168"/>
      <c r="AJ157" s="168"/>
      <c r="AK157" s="168"/>
      <c r="AL157" s="168"/>
      <c r="AM157" s="168"/>
      <c r="AN157" s="168"/>
      <c r="AO157" s="168"/>
      <c r="AP157" s="168"/>
      <c r="AQ157" s="168"/>
      <c r="AR157" s="168"/>
      <c r="AS157" s="168"/>
      <c r="AT157" s="168"/>
      <c r="AU157" s="168"/>
      <c r="AV157" s="168"/>
    </row>
    <row r="158" spans="1:48" customFormat="1" ht="14.4" x14ac:dyDescent="0.3">
      <c r="A158" s="110"/>
      <c r="B158" s="192" t="s">
        <v>13</v>
      </c>
      <c r="C158" s="114" t="s">
        <v>187</v>
      </c>
      <c r="D158" s="100" t="s">
        <v>61</v>
      </c>
      <c r="E158" s="189">
        <v>19.5</v>
      </c>
      <c r="F158" s="226"/>
      <c r="G158" s="191">
        <f t="shared" si="8"/>
        <v>0</v>
      </c>
      <c r="H158" s="166"/>
      <c r="I158" s="166"/>
      <c r="J158" s="166"/>
      <c r="K158" s="166"/>
      <c r="L158" s="166"/>
      <c r="M158" s="166"/>
      <c r="N158" s="166"/>
      <c r="O158" s="166"/>
      <c r="P158" s="166"/>
      <c r="Q158" s="166"/>
      <c r="R158" s="166"/>
      <c r="S158" s="166"/>
      <c r="T158" s="166"/>
      <c r="U158" s="166"/>
      <c r="V158" s="166"/>
      <c r="W158" s="166"/>
      <c r="X158" s="166"/>
      <c r="Y158" s="166"/>
      <c r="Z158" s="166"/>
      <c r="AA158" s="168"/>
      <c r="AB158" s="168"/>
      <c r="AC158" s="168"/>
      <c r="AD158" s="168"/>
      <c r="AE158" s="168"/>
      <c r="AF158" s="168"/>
      <c r="AG158" s="168"/>
      <c r="AH158" s="168"/>
      <c r="AI158" s="168"/>
      <c r="AJ158" s="168"/>
      <c r="AK158" s="168"/>
      <c r="AL158" s="168"/>
      <c r="AM158" s="168"/>
      <c r="AN158" s="168"/>
      <c r="AO158" s="168"/>
      <c r="AP158" s="168"/>
      <c r="AQ158" s="168"/>
      <c r="AR158" s="168"/>
      <c r="AS158" s="168"/>
      <c r="AT158" s="168"/>
      <c r="AU158" s="168"/>
      <c r="AV158" s="168"/>
    </row>
    <row r="159" spans="1:48" customFormat="1" ht="15" x14ac:dyDescent="0.3">
      <c r="A159" s="110"/>
      <c r="B159" s="192" t="s">
        <v>15</v>
      </c>
      <c r="C159" s="114" t="s">
        <v>188</v>
      </c>
      <c r="D159" s="100" t="s">
        <v>177</v>
      </c>
      <c r="E159" s="189">
        <v>1.2</v>
      </c>
      <c r="F159" s="226"/>
      <c r="G159" s="191">
        <f t="shared" si="8"/>
        <v>0</v>
      </c>
      <c r="H159" s="166"/>
      <c r="I159" s="166"/>
      <c r="J159" s="166"/>
      <c r="K159" s="166"/>
      <c r="L159" s="166"/>
      <c r="M159" s="166"/>
      <c r="N159" s="166"/>
      <c r="O159" s="166"/>
      <c r="P159" s="166"/>
      <c r="Q159" s="166"/>
      <c r="R159" s="166"/>
      <c r="S159" s="166"/>
      <c r="T159" s="166"/>
      <c r="U159" s="166"/>
      <c r="V159" s="166"/>
      <c r="W159" s="166"/>
      <c r="X159" s="166"/>
      <c r="Y159" s="166"/>
      <c r="Z159" s="166"/>
      <c r="AA159" s="168"/>
      <c r="AB159" s="168"/>
      <c r="AC159" s="168"/>
      <c r="AD159" s="168"/>
      <c r="AE159" s="168"/>
      <c r="AF159" s="168"/>
      <c r="AG159" s="168"/>
      <c r="AH159" s="168"/>
      <c r="AI159" s="168"/>
      <c r="AJ159" s="168"/>
      <c r="AK159" s="168"/>
      <c r="AL159" s="168"/>
      <c r="AM159" s="168"/>
      <c r="AN159" s="168"/>
      <c r="AO159" s="168"/>
      <c r="AP159" s="168"/>
      <c r="AQ159" s="168"/>
      <c r="AR159" s="168"/>
      <c r="AS159" s="168"/>
      <c r="AT159" s="168"/>
      <c r="AU159" s="168"/>
      <c r="AV159" s="168"/>
    </row>
    <row r="160" spans="1:48" customFormat="1" ht="14.4" x14ac:dyDescent="0.3">
      <c r="A160" s="110"/>
      <c r="B160" s="192" t="s">
        <v>17</v>
      </c>
      <c r="C160" s="114" t="s">
        <v>189</v>
      </c>
      <c r="D160" s="189" t="s">
        <v>61</v>
      </c>
      <c r="E160" s="189">
        <v>2</v>
      </c>
      <c r="F160" s="226"/>
      <c r="G160" s="191">
        <f t="shared" si="8"/>
        <v>0</v>
      </c>
      <c r="H160" s="166"/>
      <c r="I160" s="166"/>
      <c r="J160" s="166"/>
      <c r="K160" s="166"/>
      <c r="L160" s="166"/>
      <c r="M160" s="166"/>
      <c r="N160" s="166"/>
      <c r="O160" s="166"/>
      <c r="P160" s="166"/>
      <c r="Q160" s="166"/>
      <c r="R160" s="166"/>
      <c r="S160" s="166"/>
      <c r="T160" s="166"/>
      <c r="U160" s="166"/>
      <c r="V160" s="166"/>
      <c r="W160" s="166"/>
      <c r="X160" s="166"/>
      <c r="Y160" s="166"/>
      <c r="Z160" s="166"/>
      <c r="AA160" s="168"/>
      <c r="AB160" s="168"/>
      <c r="AC160" s="168"/>
      <c r="AD160" s="168"/>
      <c r="AE160" s="168"/>
      <c r="AF160" s="168"/>
      <c r="AG160" s="168"/>
      <c r="AH160" s="168"/>
      <c r="AI160" s="168"/>
      <c r="AJ160" s="168"/>
      <c r="AK160" s="168"/>
      <c r="AL160" s="168"/>
      <c r="AM160" s="168"/>
      <c r="AN160" s="168"/>
      <c r="AO160" s="168"/>
      <c r="AP160" s="168"/>
      <c r="AQ160" s="168"/>
      <c r="AR160" s="168"/>
      <c r="AS160" s="168"/>
      <c r="AT160" s="168"/>
      <c r="AU160" s="168"/>
      <c r="AV160" s="168"/>
    </row>
    <row r="161" spans="1:60" customFormat="1" ht="14.4" x14ac:dyDescent="0.3">
      <c r="A161" s="110"/>
      <c r="B161" s="192" t="s">
        <v>19</v>
      </c>
      <c r="C161" s="114" t="s">
        <v>190</v>
      </c>
      <c r="D161" s="189" t="s">
        <v>61</v>
      </c>
      <c r="E161" s="189">
        <v>1</v>
      </c>
      <c r="F161" s="226"/>
      <c r="G161" s="191">
        <f t="shared" si="8"/>
        <v>0</v>
      </c>
      <c r="H161" s="166"/>
      <c r="I161" s="166"/>
      <c r="J161" s="166"/>
      <c r="K161" s="166"/>
      <c r="L161" s="166"/>
      <c r="M161" s="166"/>
      <c r="N161" s="166"/>
      <c r="O161" s="166"/>
      <c r="P161" s="166"/>
      <c r="Q161" s="166"/>
      <c r="R161" s="166"/>
      <c r="S161" s="166"/>
      <c r="T161" s="166"/>
      <c r="U161" s="166"/>
      <c r="V161" s="166"/>
      <c r="W161" s="166"/>
      <c r="X161" s="166"/>
      <c r="Y161" s="166"/>
      <c r="Z161" s="166"/>
      <c r="AA161" s="168"/>
      <c r="AB161" s="168"/>
      <c r="AC161" s="168"/>
      <c r="AD161" s="168"/>
      <c r="AE161" s="168"/>
      <c r="AF161" s="168"/>
      <c r="AG161" s="168"/>
      <c r="AH161" s="168"/>
      <c r="AI161" s="168"/>
      <c r="AJ161" s="168"/>
      <c r="AK161" s="168"/>
      <c r="AL161" s="168"/>
      <c r="AM161" s="168"/>
      <c r="AN161" s="168"/>
      <c r="AO161" s="168"/>
      <c r="AP161" s="168"/>
      <c r="AQ161" s="168"/>
      <c r="AR161" s="168"/>
      <c r="AS161" s="168"/>
      <c r="AT161" s="168"/>
      <c r="AU161" s="168"/>
      <c r="AV161" s="168"/>
    </row>
    <row r="162" spans="1:60" customFormat="1" ht="14.4" x14ac:dyDescent="0.3">
      <c r="A162" s="110"/>
      <c r="B162" s="192" t="s">
        <v>21</v>
      </c>
      <c r="C162" s="114" t="s">
        <v>191</v>
      </c>
      <c r="D162" s="189" t="s">
        <v>61</v>
      </c>
      <c r="E162" s="189">
        <v>1</v>
      </c>
      <c r="F162" s="226"/>
      <c r="G162" s="191">
        <f t="shared" si="8"/>
        <v>0</v>
      </c>
      <c r="H162" s="166"/>
      <c r="I162" s="166"/>
      <c r="J162" s="166"/>
      <c r="K162" s="166"/>
      <c r="L162" s="166"/>
      <c r="M162" s="166"/>
      <c r="N162" s="166"/>
      <c r="O162" s="166"/>
      <c r="P162" s="166"/>
      <c r="Q162" s="166"/>
      <c r="R162" s="166"/>
      <c r="S162" s="166"/>
      <c r="T162" s="166"/>
      <c r="U162" s="166"/>
      <c r="V162" s="166"/>
      <c r="W162" s="166"/>
      <c r="X162" s="166"/>
      <c r="Y162" s="166"/>
      <c r="Z162" s="166"/>
      <c r="AA162" s="168"/>
      <c r="AB162" s="168"/>
      <c r="AC162" s="168"/>
      <c r="AD162" s="168"/>
      <c r="AE162" s="168"/>
      <c r="AF162" s="168"/>
      <c r="AG162" s="168"/>
      <c r="AH162" s="168"/>
      <c r="AI162" s="168"/>
      <c r="AJ162" s="168"/>
      <c r="AK162" s="168"/>
      <c r="AL162" s="168"/>
      <c r="AM162" s="168"/>
      <c r="AN162" s="168"/>
      <c r="AO162" s="168"/>
      <c r="AP162" s="168"/>
      <c r="AQ162" s="168"/>
      <c r="AR162" s="168"/>
      <c r="AS162" s="168"/>
      <c r="AT162" s="168"/>
      <c r="AU162" s="168"/>
      <c r="AV162" s="168"/>
    </row>
    <row r="163" spans="1:60" customFormat="1" ht="15" x14ac:dyDescent="0.3">
      <c r="A163" s="110"/>
      <c r="B163" s="192" t="s">
        <v>25</v>
      </c>
      <c r="C163" s="114" t="s">
        <v>192</v>
      </c>
      <c r="D163" s="100" t="s">
        <v>177</v>
      </c>
      <c r="E163" s="189">
        <v>0.12</v>
      </c>
      <c r="F163" s="226"/>
      <c r="G163" s="191">
        <f t="shared" si="8"/>
        <v>0</v>
      </c>
      <c r="H163" s="166"/>
      <c r="I163" s="166"/>
      <c r="J163" s="166"/>
      <c r="K163" s="166"/>
      <c r="L163" s="166"/>
      <c r="M163" s="166"/>
      <c r="N163" s="166"/>
      <c r="O163" s="166"/>
      <c r="P163" s="166"/>
      <c r="Q163" s="166"/>
      <c r="R163" s="166"/>
      <c r="S163" s="166"/>
      <c r="T163" s="166"/>
      <c r="U163" s="166"/>
      <c r="V163" s="166"/>
      <c r="W163" s="166"/>
      <c r="X163" s="166"/>
      <c r="Y163" s="166"/>
      <c r="Z163" s="166"/>
      <c r="AA163" s="168"/>
      <c r="AB163" s="168"/>
      <c r="AC163" s="168"/>
      <c r="AD163" s="168"/>
      <c r="AE163" s="168"/>
      <c r="AF163" s="168"/>
      <c r="AG163" s="168"/>
      <c r="AH163" s="168"/>
      <c r="AI163" s="168"/>
      <c r="AJ163" s="168"/>
      <c r="AK163" s="168"/>
      <c r="AL163" s="168"/>
      <c r="AM163" s="168"/>
      <c r="AN163" s="168"/>
      <c r="AO163" s="168"/>
      <c r="AP163" s="168"/>
      <c r="AQ163" s="168"/>
      <c r="AR163" s="168"/>
      <c r="AS163" s="168"/>
      <c r="AT163" s="168"/>
      <c r="AU163" s="168"/>
      <c r="AV163" s="168"/>
    </row>
    <row r="164" spans="1:60" customFormat="1" ht="15" x14ac:dyDescent="0.3">
      <c r="A164" s="110"/>
      <c r="B164" s="192" t="s">
        <v>27</v>
      </c>
      <c r="C164" s="114" t="s">
        <v>193</v>
      </c>
      <c r="D164" s="100" t="s">
        <v>177</v>
      </c>
      <c r="E164" s="189">
        <v>0.22500000000000001</v>
      </c>
      <c r="F164" s="226"/>
      <c r="G164" s="191">
        <f t="shared" si="8"/>
        <v>0</v>
      </c>
      <c r="H164" s="166"/>
      <c r="I164" s="166"/>
      <c r="J164" s="166"/>
      <c r="K164" s="166"/>
      <c r="L164" s="166"/>
      <c r="M164" s="166"/>
      <c r="N164" s="166"/>
      <c r="O164" s="166"/>
      <c r="P164" s="166"/>
      <c r="Q164" s="166"/>
      <c r="R164" s="166"/>
      <c r="S164" s="166"/>
      <c r="T164" s="166"/>
      <c r="U164" s="166"/>
      <c r="V164" s="166"/>
      <c r="W164" s="166"/>
      <c r="X164" s="166"/>
      <c r="Y164" s="166"/>
      <c r="Z164" s="166"/>
      <c r="AA164" s="168"/>
      <c r="AB164" s="168"/>
      <c r="AC164" s="168"/>
      <c r="AD164" s="168"/>
      <c r="AE164" s="168"/>
      <c r="AF164" s="168"/>
      <c r="AG164" s="168"/>
      <c r="AH164" s="168"/>
      <c r="AI164" s="168"/>
      <c r="AJ164" s="168"/>
      <c r="AK164" s="168"/>
      <c r="AL164" s="168"/>
      <c r="AM164" s="168"/>
      <c r="AN164" s="168"/>
      <c r="AO164" s="168"/>
      <c r="AP164" s="168"/>
      <c r="AQ164" s="168"/>
      <c r="AR164" s="168"/>
      <c r="AS164" s="168"/>
      <c r="AT164" s="168"/>
      <c r="AU164" s="168"/>
      <c r="AV164" s="168"/>
    </row>
    <row r="165" spans="1:60" customFormat="1" ht="14.4" x14ac:dyDescent="0.3">
      <c r="A165" s="110"/>
      <c r="B165" s="192" t="s">
        <v>29</v>
      </c>
      <c r="C165" s="114" t="s">
        <v>194</v>
      </c>
      <c r="D165" s="100" t="s">
        <v>32</v>
      </c>
      <c r="E165" s="189">
        <v>1.5</v>
      </c>
      <c r="F165" s="226"/>
      <c r="G165" s="191">
        <f t="shared" si="8"/>
        <v>0</v>
      </c>
      <c r="H165" s="166"/>
      <c r="I165" s="166"/>
      <c r="J165" s="166"/>
      <c r="K165" s="166"/>
      <c r="L165" s="166"/>
      <c r="M165" s="166"/>
      <c r="N165" s="166"/>
      <c r="O165" s="166"/>
      <c r="P165" s="166"/>
      <c r="Q165" s="166"/>
      <c r="R165" s="166"/>
      <c r="S165" s="166"/>
      <c r="T165" s="166"/>
      <c r="U165" s="166"/>
      <c r="V165" s="166"/>
      <c r="W165" s="166"/>
      <c r="X165" s="166"/>
      <c r="Y165" s="166"/>
      <c r="Z165" s="166"/>
      <c r="AA165" s="168"/>
      <c r="AB165" s="168"/>
      <c r="AC165" s="168"/>
      <c r="AD165" s="168"/>
      <c r="AE165" s="168"/>
      <c r="AF165" s="168"/>
      <c r="AG165" s="168"/>
      <c r="AH165" s="168"/>
      <c r="AI165" s="168"/>
      <c r="AJ165" s="168"/>
      <c r="AK165" s="168"/>
      <c r="AL165" s="168"/>
      <c r="AM165" s="168"/>
      <c r="AN165" s="168"/>
      <c r="AO165" s="168"/>
      <c r="AP165" s="168"/>
      <c r="AQ165" s="168"/>
      <c r="AR165" s="168"/>
      <c r="AS165" s="168"/>
      <c r="AT165" s="168"/>
      <c r="AU165" s="168"/>
      <c r="AV165" s="168"/>
    </row>
    <row r="166" spans="1:60" customFormat="1" ht="14.4" x14ac:dyDescent="0.3">
      <c r="A166" s="110"/>
      <c r="B166" s="192" t="s">
        <v>30</v>
      </c>
      <c r="C166" s="114" t="s">
        <v>195</v>
      </c>
      <c r="D166" s="189" t="s">
        <v>61</v>
      </c>
      <c r="E166" s="189">
        <v>2</v>
      </c>
      <c r="F166" s="226"/>
      <c r="G166" s="191">
        <f t="shared" si="8"/>
        <v>0</v>
      </c>
      <c r="H166" s="166"/>
      <c r="I166" s="166"/>
      <c r="J166" s="166"/>
      <c r="K166" s="166"/>
      <c r="L166" s="166"/>
      <c r="M166" s="166"/>
      <c r="N166" s="166"/>
      <c r="O166" s="166"/>
      <c r="P166" s="166"/>
      <c r="Q166" s="166"/>
      <c r="R166" s="166"/>
      <c r="S166" s="166"/>
      <c r="T166" s="166"/>
      <c r="U166" s="166"/>
      <c r="V166" s="166"/>
      <c r="W166" s="166"/>
      <c r="X166" s="166"/>
      <c r="Y166" s="166"/>
      <c r="Z166" s="166"/>
      <c r="AA166" s="168"/>
      <c r="AB166" s="168"/>
      <c r="AC166" s="168"/>
      <c r="AD166" s="168"/>
      <c r="AE166" s="168"/>
      <c r="AF166" s="168"/>
      <c r="AG166" s="168"/>
      <c r="AH166" s="168"/>
      <c r="AI166" s="168"/>
      <c r="AJ166" s="168"/>
      <c r="AK166" s="168"/>
      <c r="AL166" s="168"/>
      <c r="AM166" s="168"/>
      <c r="AN166" s="168"/>
      <c r="AO166" s="168"/>
      <c r="AP166" s="168"/>
      <c r="AQ166" s="168"/>
      <c r="AR166" s="168"/>
      <c r="AS166" s="168"/>
      <c r="AT166" s="168"/>
      <c r="AU166" s="168"/>
      <c r="AV166" s="168"/>
    </row>
    <row r="167" spans="1:60" customFormat="1" ht="14.4" x14ac:dyDescent="0.3">
      <c r="A167" s="198"/>
      <c r="B167" s="192" t="s">
        <v>32</v>
      </c>
      <c r="C167" s="114" t="s">
        <v>196</v>
      </c>
      <c r="D167" s="189" t="s">
        <v>32</v>
      </c>
      <c r="E167" s="189">
        <v>10</v>
      </c>
      <c r="F167" s="226"/>
      <c r="G167" s="191">
        <f t="shared" si="8"/>
        <v>0</v>
      </c>
      <c r="H167" s="166"/>
      <c r="I167" s="166"/>
      <c r="J167" s="166"/>
      <c r="K167" s="166"/>
      <c r="L167" s="166"/>
      <c r="M167" s="166"/>
      <c r="N167" s="166"/>
      <c r="O167" s="166"/>
      <c r="P167" s="166"/>
      <c r="Q167" s="166"/>
      <c r="R167" s="166"/>
      <c r="S167" s="166"/>
      <c r="T167" s="166"/>
      <c r="U167" s="166"/>
      <c r="V167" s="166"/>
      <c r="W167" s="166"/>
      <c r="X167" s="166"/>
      <c r="Y167" s="166"/>
      <c r="Z167" s="166"/>
      <c r="AA167" s="168"/>
      <c r="AB167" s="168"/>
      <c r="AC167" s="168"/>
      <c r="AD167" s="168"/>
      <c r="AE167" s="168"/>
      <c r="AF167" s="168"/>
      <c r="AG167" s="168"/>
      <c r="AH167" s="168"/>
      <c r="AI167" s="168"/>
      <c r="AJ167" s="168"/>
      <c r="AK167" s="168"/>
      <c r="AL167" s="168"/>
      <c r="AM167" s="168"/>
      <c r="AN167" s="168"/>
      <c r="AO167" s="168"/>
      <c r="AP167" s="168"/>
      <c r="AQ167" s="168"/>
      <c r="AR167" s="168"/>
      <c r="AS167" s="168"/>
      <c r="AT167" s="168"/>
      <c r="AU167" s="168"/>
      <c r="AV167" s="168"/>
    </row>
    <row r="168" spans="1:60" customFormat="1" ht="27.6" x14ac:dyDescent="0.3">
      <c r="A168" s="110"/>
      <c r="B168" s="192" t="s">
        <v>34</v>
      </c>
      <c r="C168" s="114" t="s">
        <v>197</v>
      </c>
      <c r="D168" s="100" t="s">
        <v>179</v>
      </c>
      <c r="E168" s="189">
        <v>8.4</v>
      </c>
      <c r="F168" s="226"/>
      <c r="G168" s="191">
        <f t="shared" si="8"/>
        <v>0</v>
      </c>
      <c r="H168" s="166"/>
      <c r="I168" s="166"/>
      <c r="J168" s="166"/>
      <c r="K168" s="166"/>
      <c r="L168" s="166"/>
      <c r="M168" s="166"/>
      <c r="N168" s="166"/>
      <c r="O168" s="166"/>
      <c r="P168" s="166"/>
      <c r="Q168" s="166"/>
      <c r="R168" s="166"/>
      <c r="S168" s="166"/>
      <c r="T168" s="166"/>
      <c r="U168" s="166"/>
      <c r="V168" s="166"/>
      <c r="W168" s="166"/>
      <c r="X168" s="166"/>
      <c r="Y168" s="166"/>
      <c r="Z168" s="166"/>
      <c r="AA168" s="168"/>
      <c r="AB168" s="168"/>
      <c r="AC168" s="168"/>
      <c r="AD168" s="168"/>
      <c r="AE168" s="168"/>
      <c r="AF168" s="168"/>
      <c r="AG168" s="168"/>
      <c r="AH168" s="168"/>
      <c r="AI168" s="168"/>
      <c r="AJ168" s="168"/>
      <c r="AK168" s="168"/>
      <c r="AL168" s="168"/>
      <c r="AM168" s="168"/>
      <c r="AN168" s="168"/>
      <c r="AO168" s="168"/>
      <c r="AP168" s="168"/>
      <c r="AQ168" s="168"/>
      <c r="AR168" s="168"/>
      <c r="AS168" s="168"/>
      <c r="AT168" s="168"/>
      <c r="AU168" s="168"/>
      <c r="AV168" s="168"/>
    </row>
    <row r="169" spans="1:60" customFormat="1" ht="14.4" x14ac:dyDescent="0.3">
      <c r="A169" s="110"/>
      <c r="B169" s="192"/>
      <c r="C169" s="193" t="s">
        <v>198</v>
      </c>
      <c r="D169" s="100"/>
      <c r="E169" s="189"/>
      <c r="F169" s="190"/>
      <c r="G169" s="191"/>
      <c r="H169" s="166"/>
      <c r="I169" s="166"/>
      <c r="J169" s="166"/>
      <c r="K169" s="166"/>
      <c r="L169" s="166"/>
      <c r="M169" s="166"/>
      <c r="N169" s="166"/>
      <c r="O169" s="166"/>
      <c r="P169" s="166"/>
      <c r="Q169" s="166"/>
      <c r="R169" s="166"/>
      <c r="S169" s="166"/>
      <c r="T169" s="166"/>
      <c r="U169" s="166"/>
      <c r="V169" s="166"/>
      <c r="W169" s="166"/>
      <c r="X169" s="166"/>
      <c r="Y169" s="166"/>
      <c r="Z169" s="166"/>
      <c r="AA169" s="168"/>
      <c r="AB169" s="168"/>
      <c r="AC169" s="168"/>
      <c r="AD169" s="168"/>
      <c r="AE169" s="168"/>
      <c r="AF169" s="168"/>
      <c r="AG169" s="168"/>
      <c r="AH169" s="168"/>
      <c r="AI169" s="168"/>
      <c r="AJ169" s="168"/>
      <c r="AK169" s="168"/>
      <c r="AL169" s="168"/>
      <c r="AM169" s="168"/>
      <c r="AN169" s="168"/>
      <c r="AO169" s="168"/>
      <c r="AP169" s="168"/>
      <c r="AQ169" s="168"/>
      <c r="AR169" s="168"/>
      <c r="AS169" s="168"/>
      <c r="AT169" s="168"/>
      <c r="AU169" s="168"/>
      <c r="AV169" s="168"/>
    </row>
    <row r="170" spans="1:60" customFormat="1" ht="27.6" x14ac:dyDescent="0.3">
      <c r="A170" s="110"/>
      <c r="B170" s="192" t="s">
        <v>36</v>
      </c>
      <c r="C170" s="199" t="s">
        <v>199</v>
      </c>
      <c r="D170" s="100" t="s">
        <v>177</v>
      </c>
      <c r="E170" s="189">
        <v>5</v>
      </c>
      <c r="F170" s="226"/>
      <c r="G170" s="191">
        <f t="shared" si="8"/>
        <v>0</v>
      </c>
      <c r="H170" s="166"/>
      <c r="I170" s="166"/>
      <c r="J170" s="166"/>
      <c r="K170" s="166"/>
      <c r="L170" s="166"/>
      <c r="M170" s="166"/>
      <c r="N170" s="166"/>
      <c r="O170" s="166"/>
      <c r="P170" s="166"/>
      <c r="Q170" s="166"/>
      <c r="R170" s="166"/>
      <c r="S170" s="166"/>
      <c r="T170" s="166"/>
      <c r="U170" s="166"/>
      <c r="V170" s="166"/>
      <c r="W170" s="166"/>
      <c r="X170" s="166"/>
      <c r="Y170" s="166"/>
      <c r="Z170" s="166"/>
      <c r="AA170" s="168"/>
      <c r="AB170" s="168"/>
      <c r="AC170" s="168"/>
      <c r="AD170" s="168"/>
      <c r="AE170" s="168"/>
      <c r="AF170" s="168"/>
      <c r="AG170" s="168"/>
      <c r="AH170" s="168"/>
      <c r="AI170" s="168"/>
      <c r="AJ170" s="168"/>
      <c r="AK170" s="168"/>
      <c r="AL170" s="168"/>
      <c r="AM170" s="168"/>
      <c r="AN170" s="168"/>
      <c r="AO170" s="168"/>
      <c r="AP170" s="168"/>
      <c r="AQ170" s="168"/>
      <c r="AR170" s="168"/>
      <c r="AS170" s="168"/>
      <c r="AT170" s="168"/>
      <c r="AU170" s="168"/>
      <c r="AV170" s="168"/>
    </row>
    <row r="171" spans="1:60" s="201" customFormat="1" ht="14.4" x14ac:dyDescent="0.3">
      <c r="A171" s="229"/>
      <c r="B171" s="230"/>
      <c r="C171" s="231" t="s">
        <v>210</v>
      </c>
      <c r="D171" s="315"/>
      <c r="E171" s="315"/>
      <c r="F171" s="316"/>
      <c r="G171" s="232">
        <f>SUM(G156:G170)</f>
        <v>0</v>
      </c>
      <c r="H171" s="168"/>
      <c r="I171" s="168"/>
      <c r="J171" s="168"/>
      <c r="K171" s="168"/>
      <c r="L171" s="168"/>
      <c r="M171" s="168"/>
      <c r="N171" s="168"/>
      <c r="O171" s="168"/>
      <c r="P171" s="168"/>
      <c r="Q171" s="168"/>
      <c r="R171" s="168"/>
      <c r="S171" s="168"/>
      <c r="T171" s="168"/>
      <c r="U171" s="168"/>
      <c r="V171" s="168"/>
      <c r="W171" s="168"/>
      <c r="X171" s="168"/>
      <c r="Y171" s="168"/>
      <c r="Z171" s="168"/>
      <c r="AA171" s="200"/>
      <c r="AB171" s="200"/>
      <c r="AC171" s="200"/>
      <c r="AD171" s="200"/>
      <c r="AE171" s="200"/>
      <c r="AF171" s="200"/>
      <c r="AG171" s="200"/>
      <c r="AH171" s="200"/>
      <c r="AI171" s="200"/>
      <c r="AJ171" s="200"/>
      <c r="AK171" s="200"/>
      <c r="AL171" s="200"/>
      <c r="AM171" s="200"/>
      <c r="AN171" s="200"/>
      <c r="AO171" s="200"/>
      <c r="AP171" s="200"/>
      <c r="AQ171" s="200"/>
      <c r="AR171" s="200"/>
      <c r="AS171" s="200"/>
      <c r="AT171" s="200"/>
      <c r="AU171" s="200"/>
      <c r="AV171" s="200"/>
    </row>
    <row r="172" spans="1:60" customFormat="1" ht="14.4" x14ac:dyDescent="0.3">
      <c r="A172" s="203"/>
      <c r="B172" s="203">
        <v>5</v>
      </c>
      <c r="C172" s="203" t="s">
        <v>201</v>
      </c>
      <c r="D172" s="204"/>
      <c r="E172" s="204"/>
      <c r="F172" s="205"/>
      <c r="G172" s="206"/>
      <c r="H172" s="166"/>
      <c r="I172" s="166"/>
      <c r="J172" s="166"/>
      <c r="K172" s="166"/>
      <c r="L172" s="166"/>
      <c r="M172" s="166"/>
      <c r="N172" s="166"/>
      <c r="O172" s="166"/>
      <c r="P172" s="166"/>
      <c r="Q172" s="166"/>
      <c r="R172" s="166"/>
      <c r="S172" s="166"/>
      <c r="T172" s="166"/>
      <c r="U172" s="166"/>
      <c r="V172" s="166"/>
      <c r="W172" s="166"/>
      <c r="X172" s="166"/>
      <c r="Y172" s="166"/>
      <c r="Z172" s="166"/>
      <c r="AA172" s="168"/>
      <c r="AB172" s="168"/>
      <c r="AC172" s="168"/>
      <c r="AD172" s="168"/>
      <c r="AE172" s="168"/>
      <c r="AF172" s="168"/>
      <c r="AG172" s="168"/>
      <c r="AH172" s="168"/>
      <c r="AI172" s="168"/>
      <c r="AJ172" s="168"/>
      <c r="AK172" s="168"/>
      <c r="AL172" s="168"/>
      <c r="AM172" s="168"/>
      <c r="AN172" s="168"/>
      <c r="AO172" s="168"/>
      <c r="AP172" s="168"/>
      <c r="AQ172" s="168"/>
      <c r="AR172" s="168"/>
      <c r="AS172" s="168"/>
      <c r="AT172" s="168"/>
      <c r="AU172" s="168"/>
      <c r="AV172" s="168"/>
      <c r="AW172" s="168"/>
      <c r="AX172" s="168"/>
      <c r="AY172" s="168"/>
      <c r="AZ172" s="168"/>
      <c r="BA172" s="168"/>
      <c r="BB172" s="168"/>
      <c r="BC172" s="168"/>
      <c r="BD172" s="168"/>
      <c r="BE172" s="168"/>
      <c r="BF172" s="168"/>
      <c r="BG172" s="168"/>
      <c r="BH172" s="168"/>
    </row>
    <row r="173" spans="1:60" x14ac:dyDescent="0.3">
      <c r="A173" s="207"/>
      <c r="B173" s="271" t="s">
        <v>9</v>
      </c>
      <c r="C173" s="207" t="s">
        <v>202</v>
      </c>
      <c r="D173" s="208" t="s">
        <v>90</v>
      </c>
      <c r="E173" s="208">
        <v>10.9</v>
      </c>
      <c r="F173" s="219"/>
      <c r="G173" s="191">
        <f t="shared" ref="G173:G176" si="9">E173*F173</f>
        <v>0</v>
      </c>
    </row>
    <row r="174" spans="1:60" x14ac:dyDescent="0.3">
      <c r="A174" s="207"/>
      <c r="B174" s="271" t="s">
        <v>11</v>
      </c>
      <c r="C174" s="207" t="s">
        <v>203</v>
      </c>
      <c r="D174" s="208" t="s">
        <v>32</v>
      </c>
      <c r="E174" s="208">
        <v>47</v>
      </c>
      <c r="F174" s="219"/>
      <c r="G174" s="191">
        <f t="shared" si="9"/>
        <v>0</v>
      </c>
    </row>
    <row r="175" spans="1:60" ht="27.6" x14ac:dyDescent="0.3">
      <c r="A175" s="207"/>
      <c r="B175" s="271" t="s">
        <v>13</v>
      </c>
      <c r="C175" s="207" t="s">
        <v>204</v>
      </c>
      <c r="D175" s="208" t="s">
        <v>90</v>
      </c>
      <c r="E175" s="208">
        <v>20.5</v>
      </c>
      <c r="F175" s="219"/>
      <c r="G175" s="191">
        <f t="shared" si="9"/>
        <v>0</v>
      </c>
    </row>
    <row r="176" spans="1:60" ht="27.6" x14ac:dyDescent="0.3">
      <c r="A176" s="207"/>
      <c r="B176" s="271" t="s">
        <v>15</v>
      </c>
      <c r="C176" s="207" t="s">
        <v>205</v>
      </c>
      <c r="D176" s="208" t="s">
        <v>206</v>
      </c>
      <c r="E176" s="208">
        <v>8</v>
      </c>
      <c r="F176" s="219"/>
      <c r="G176" s="191">
        <f t="shared" si="9"/>
        <v>0</v>
      </c>
    </row>
    <row r="177" spans="1:48" x14ac:dyDescent="0.3">
      <c r="A177" s="274"/>
      <c r="B177" s="274"/>
      <c r="C177" s="274" t="s">
        <v>207</v>
      </c>
      <c r="D177" s="275"/>
      <c r="E177" s="275"/>
      <c r="F177" s="276"/>
      <c r="G177" s="235">
        <f>SUM(G173:G174:G175:G176)</f>
        <v>0</v>
      </c>
    </row>
    <row r="178" spans="1:48" x14ac:dyDescent="0.3">
      <c r="A178" s="209"/>
      <c r="B178" s="209"/>
      <c r="C178" s="209"/>
      <c r="D178" s="208"/>
      <c r="E178" s="208"/>
      <c r="F178" s="219"/>
      <c r="G178" s="210"/>
    </row>
    <row r="179" spans="1:48" customFormat="1" ht="82.8" x14ac:dyDescent="0.3">
      <c r="A179" s="110"/>
      <c r="B179" s="187">
        <v>6</v>
      </c>
      <c r="C179" s="188" t="s">
        <v>173</v>
      </c>
      <c r="D179" s="189"/>
      <c r="E179" s="189"/>
      <c r="F179" s="190"/>
      <c r="G179" s="191"/>
      <c r="H179" s="166"/>
      <c r="I179" s="166"/>
      <c r="J179" s="166"/>
      <c r="K179" s="166"/>
      <c r="L179" s="166"/>
      <c r="M179" s="166"/>
      <c r="N179" s="166"/>
      <c r="O179" s="166"/>
      <c r="P179" s="166"/>
      <c r="Q179" s="166"/>
      <c r="R179" s="166"/>
      <c r="S179" s="166"/>
      <c r="T179" s="166"/>
      <c r="U179" s="166"/>
      <c r="V179" s="166"/>
      <c r="W179" s="166"/>
      <c r="X179" s="166"/>
      <c r="Y179" s="166"/>
      <c r="Z179" s="166"/>
      <c r="AA179" s="168"/>
      <c r="AB179" s="168"/>
      <c r="AC179" s="168"/>
      <c r="AD179" s="168"/>
      <c r="AE179" s="168"/>
      <c r="AF179" s="168"/>
      <c r="AG179" s="168"/>
      <c r="AH179" s="168"/>
      <c r="AI179" s="168"/>
      <c r="AJ179" s="168"/>
      <c r="AK179" s="168"/>
      <c r="AL179" s="168"/>
      <c r="AM179" s="168"/>
      <c r="AN179" s="168"/>
      <c r="AO179" s="168"/>
      <c r="AP179" s="168"/>
      <c r="AQ179" s="168"/>
      <c r="AR179" s="168"/>
      <c r="AS179" s="168"/>
      <c r="AT179" s="168"/>
      <c r="AU179" s="168"/>
      <c r="AV179" s="168"/>
    </row>
    <row r="180" spans="1:48" x14ac:dyDescent="0.3">
      <c r="A180" s="209"/>
      <c r="B180" s="273" t="s">
        <v>9</v>
      </c>
      <c r="C180" s="272" t="s">
        <v>212</v>
      </c>
      <c r="D180" s="208" t="s">
        <v>211</v>
      </c>
      <c r="E180" s="208">
        <v>1</v>
      </c>
      <c r="F180" s="228"/>
      <c r="G180" s="210">
        <f>E180*F180</f>
        <v>0</v>
      </c>
    </row>
    <row r="181" spans="1:48" x14ac:dyDescent="0.3">
      <c r="A181" s="209"/>
      <c r="B181" s="273"/>
      <c r="C181" s="272"/>
      <c r="D181" s="208"/>
      <c r="E181" s="208"/>
      <c r="F181" s="228"/>
      <c r="G181" s="210"/>
    </row>
    <row r="182" spans="1:48" ht="14.4" x14ac:dyDescent="0.3">
      <c r="A182" s="233"/>
      <c r="B182" s="233"/>
      <c r="C182" s="234" t="s">
        <v>215</v>
      </c>
      <c r="D182" s="313"/>
      <c r="E182" s="314"/>
      <c r="F182" s="314"/>
      <c r="G182" s="235">
        <f>SUM(G27,G40,G60,G86,G93,G117,G139,G145,G154,G171,G177,G180)</f>
        <v>0</v>
      </c>
    </row>
    <row r="183" spans="1:48" x14ac:dyDescent="0.3">
      <c r="A183" s="157"/>
      <c r="B183" s="169"/>
      <c r="C183" s="157"/>
      <c r="D183" s="170"/>
      <c r="E183" s="169"/>
      <c r="F183" s="169"/>
      <c r="G183" s="171"/>
    </row>
    <row r="184" spans="1:48" x14ac:dyDescent="0.3">
      <c r="A184" s="157"/>
      <c r="B184" s="169"/>
      <c r="C184" s="157"/>
      <c r="D184" s="170"/>
      <c r="E184" s="169"/>
      <c r="F184" s="169"/>
      <c r="G184" s="171"/>
    </row>
    <row r="185" spans="1:48" x14ac:dyDescent="0.3">
      <c r="A185" s="157"/>
      <c r="B185" s="169"/>
      <c r="C185" s="157"/>
      <c r="D185" s="170"/>
      <c r="E185" s="169"/>
      <c r="F185" s="169"/>
      <c r="G185" s="171"/>
    </row>
    <row r="186" spans="1:48" x14ac:dyDescent="0.3">
      <c r="A186" s="157"/>
      <c r="B186" s="169"/>
      <c r="C186" s="157"/>
      <c r="D186" s="170"/>
      <c r="E186" s="169"/>
      <c r="F186" s="169"/>
      <c r="G186" s="171"/>
    </row>
    <row r="187" spans="1:48" x14ac:dyDescent="0.3">
      <c r="A187" s="157"/>
      <c r="B187" s="169"/>
      <c r="C187" s="157"/>
      <c r="D187" s="170"/>
      <c r="E187" s="169"/>
      <c r="F187" s="169"/>
      <c r="G187" s="171"/>
    </row>
    <row r="188" spans="1:48" x14ac:dyDescent="0.3">
      <c r="A188" s="157"/>
      <c r="B188" s="169"/>
      <c r="C188" s="157"/>
      <c r="D188" s="170"/>
      <c r="E188" s="169"/>
      <c r="F188" s="169"/>
      <c r="G188" s="171"/>
    </row>
    <row r="189" spans="1:48" x14ac:dyDescent="0.3">
      <c r="A189" s="157"/>
      <c r="B189" s="169"/>
      <c r="C189" s="157"/>
      <c r="D189" s="170"/>
      <c r="E189" s="169"/>
      <c r="F189" s="169"/>
      <c r="G189" s="171"/>
    </row>
    <row r="190" spans="1:48" x14ac:dyDescent="0.3">
      <c r="A190" s="157"/>
      <c r="B190" s="169"/>
      <c r="C190" s="157"/>
      <c r="D190" s="170"/>
      <c r="E190" s="169"/>
      <c r="F190" s="169"/>
      <c r="G190" s="171"/>
    </row>
    <row r="191" spans="1:48" x14ac:dyDescent="0.3">
      <c r="A191" s="157"/>
      <c r="B191" s="169"/>
      <c r="C191" s="157"/>
      <c r="D191" s="170"/>
      <c r="E191" s="169"/>
      <c r="F191" s="169"/>
      <c r="G191" s="171"/>
    </row>
    <row r="192" spans="1:48" x14ac:dyDescent="0.3">
      <c r="A192" s="157"/>
      <c r="B192" s="169"/>
      <c r="C192" s="157"/>
      <c r="D192" s="170"/>
      <c r="E192" s="169"/>
      <c r="F192" s="169"/>
      <c r="G192" s="171"/>
    </row>
    <row r="193" spans="1:7" x14ac:dyDescent="0.3">
      <c r="A193" s="157"/>
      <c r="B193" s="169"/>
      <c r="C193" s="157"/>
      <c r="D193" s="170"/>
      <c r="E193" s="169"/>
      <c r="F193" s="169"/>
      <c r="G193" s="171"/>
    </row>
    <row r="194" spans="1:7" x14ac:dyDescent="0.3">
      <c r="A194" s="157"/>
      <c r="B194" s="169"/>
      <c r="C194" s="157"/>
      <c r="D194" s="170"/>
      <c r="E194" s="169"/>
      <c r="F194" s="169"/>
      <c r="G194" s="171"/>
    </row>
    <row r="195" spans="1:7" x14ac:dyDescent="0.3">
      <c r="A195" s="157"/>
      <c r="B195" s="169"/>
      <c r="C195" s="157"/>
      <c r="D195" s="170"/>
      <c r="E195" s="169"/>
      <c r="F195" s="169"/>
      <c r="G195" s="171"/>
    </row>
    <row r="196" spans="1:7" x14ac:dyDescent="0.3">
      <c r="A196" s="157"/>
      <c r="B196" s="169"/>
      <c r="C196" s="157"/>
      <c r="D196" s="170"/>
      <c r="E196" s="169"/>
      <c r="F196" s="169"/>
      <c r="G196" s="171"/>
    </row>
    <row r="197" spans="1:7" x14ac:dyDescent="0.3">
      <c r="A197" s="157"/>
      <c r="B197" s="169"/>
      <c r="C197" s="157"/>
      <c r="D197" s="170"/>
      <c r="E197" s="169"/>
      <c r="F197" s="169"/>
      <c r="G197" s="171"/>
    </row>
    <row r="198" spans="1:7" x14ac:dyDescent="0.3">
      <c r="A198" s="157"/>
      <c r="B198" s="169"/>
      <c r="C198" s="157"/>
      <c r="D198" s="170"/>
      <c r="E198" s="169"/>
      <c r="F198" s="169"/>
      <c r="G198" s="171"/>
    </row>
    <row r="199" spans="1:7" x14ac:dyDescent="0.3">
      <c r="A199" s="157"/>
      <c r="B199" s="169"/>
      <c r="C199" s="157"/>
      <c r="D199" s="170"/>
      <c r="E199" s="169"/>
      <c r="F199" s="169"/>
      <c r="G199" s="171"/>
    </row>
    <row r="200" spans="1:7" x14ac:dyDescent="0.3">
      <c r="A200" s="157"/>
      <c r="B200" s="169"/>
      <c r="C200" s="157"/>
      <c r="D200" s="170"/>
      <c r="E200" s="169"/>
      <c r="F200" s="169"/>
      <c r="G200" s="171"/>
    </row>
    <row r="201" spans="1:7" x14ac:dyDescent="0.3">
      <c r="A201" s="157"/>
      <c r="B201" s="169"/>
      <c r="C201" s="157"/>
      <c r="D201" s="170"/>
      <c r="E201" s="169"/>
      <c r="F201" s="169"/>
      <c r="G201" s="171"/>
    </row>
    <row r="202" spans="1:7" x14ac:dyDescent="0.3">
      <c r="A202" s="157"/>
      <c r="B202" s="169"/>
      <c r="C202" s="157"/>
      <c r="D202" s="170"/>
      <c r="E202" s="169"/>
      <c r="F202" s="169"/>
      <c r="G202" s="171"/>
    </row>
    <row r="203" spans="1:7" x14ac:dyDescent="0.3">
      <c r="A203" s="157"/>
      <c r="B203" s="169"/>
      <c r="C203" s="157"/>
      <c r="D203" s="170"/>
      <c r="E203" s="169"/>
      <c r="F203" s="169"/>
      <c r="G203" s="171"/>
    </row>
    <row r="204" spans="1:7" x14ac:dyDescent="0.3">
      <c r="A204" s="157"/>
      <c r="B204" s="169"/>
      <c r="C204" s="157"/>
      <c r="D204" s="170"/>
      <c r="E204" s="169"/>
      <c r="F204" s="169"/>
      <c r="G204" s="171"/>
    </row>
    <row r="205" spans="1:7" x14ac:dyDescent="0.3">
      <c r="A205" s="157"/>
      <c r="B205" s="169"/>
      <c r="C205" s="157"/>
      <c r="D205" s="170"/>
      <c r="E205" s="169"/>
      <c r="F205" s="169"/>
      <c r="G205" s="171"/>
    </row>
    <row r="206" spans="1:7" x14ac:dyDescent="0.3">
      <c r="A206" s="157"/>
      <c r="B206" s="169"/>
      <c r="C206" s="157"/>
      <c r="D206" s="170"/>
      <c r="E206" s="169"/>
      <c r="F206" s="169"/>
      <c r="G206" s="171"/>
    </row>
    <row r="207" spans="1:7" x14ac:dyDescent="0.3">
      <c r="A207" s="157"/>
      <c r="B207" s="169"/>
      <c r="C207" s="157"/>
      <c r="D207" s="170"/>
      <c r="E207" s="169"/>
      <c r="F207" s="169"/>
      <c r="G207" s="171"/>
    </row>
    <row r="208" spans="1:7" x14ac:dyDescent="0.3">
      <c r="A208" s="157"/>
      <c r="B208" s="169"/>
      <c r="C208" s="157"/>
      <c r="D208" s="170"/>
      <c r="E208" s="169"/>
      <c r="F208" s="169"/>
      <c r="G208" s="171"/>
    </row>
    <row r="209" spans="1:7" x14ac:dyDescent="0.3">
      <c r="A209" s="157"/>
      <c r="B209" s="169"/>
      <c r="C209" s="157"/>
      <c r="D209" s="170"/>
      <c r="E209" s="169"/>
      <c r="F209" s="169"/>
      <c r="G209" s="171"/>
    </row>
    <row r="210" spans="1:7" x14ac:dyDescent="0.3">
      <c r="A210" s="157"/>
      <c r="B210" s="169"/>
      <c r="C210" s="157"/>
      <c r="D210" s="170"/>
      <c r="E210" s="169"/>
      <c r="F210" s="169"/>
      <c r="G210" s="171"/>
    </row>
    <row r="211" spans="1:7" x14ac:dyDescent="0.3">
      <c r="A211" s="157"/>
      <c r="B211" s="169"/>
      <c r="C211" s="157"/>
      <c r="D211" s="170"/>
      <c r="E211" s="169"/>
      <c r="F211" s="169"/>
      <c r="G211" s="171"/>
    </row>
    <row r="212" spans="1:7" x14ac:dyDescent="0.3">
      <c r="A212" s="157"/>
      <c r="B212" s="169"/>
      <c r="C212" s="157"/>
      <c r="D212" s="170"/>
      <c r="E212" s="169"/>
      <c r="F212" s="169"/>
      <c r="G212" s="171"/>
    </row>
    <row r="213" spans="1:7" x14ac:dyDescent="0.3">
      <c r="A213" s="157"/>
      <c r="B213" s="169"/>
      <c r="C213" s="157"/>
      <c r="D213" s="170"/>
      <c r="E213" s="169"/>
      <c r="F213" s="169"/>
      <c r="G213" s="171"/>
    </row>
    <row r="214" spans="1:7" x14ac:dyDescent="0.3">
      <c r="A214" s="157"/>
      <c r="B214" s="169"/>
      <c r="C214" s="157"/>
      <c r="D214" s="170"/>
      <c r="E214" s="169"/>
      <c r="F214" s="169"/>
      <c r="G214" s="171"/>
    </row>
    <row r="215" spans="1:7" x14ac:dyDescent="0.3">
      <c r="A215" s="157"/>
      <c r="B215" s="169"/>
      <c r="C215" s="157"/>
      <c r="D215" s="170"/>
      <c r="E215" s="169"/>
      <c r="F215" s="169"/>
      <c r="G215" s="171"/>
    </row>
    <row r="216" spans="1:7" x14ac:dyDescent="0.3">
      <c r="A216" s="157"/>
      <c r="B216" s="169"/>
      <c r="C216" s="157"/>
      <c r="D216" s="170"/>
      <c r="E216" s="169"/>
      <c r="F216" s="169"/>
      <c r="G216" s="171"/>
    </row>
    <row r="217" spans="1:7" x14ac:dyDescent="0.3">
      <c r="A217" s="157"/>
      <c r="B217" s="169"/>
      <c r="C217" s="157"/>
      <c r="D217" s="170"/>
      <c r="E217" s="169"/>
      <c r="F217" s="169"/>
      <c r="G217" s="171"/>
    </row>
    <row r="218" spans="1:7" x14ac:dyDescent="0.3">
      <c r="A218" s="157"/>
      <c r="B218" s="169"/>
      <c r="C218" s="157"/>
      <c r="D218" s="170"/>
      <c r="E218" s="169"/>
      <c r="F218" s="169"/>
      <c r="G218" s="171"/>
    </row>
    <row r="219" spans="1:7" x14ac:dyDescent="0.3">
      <c r="A219" s="157"/>
      <c r="B219" s="169"/>
      <c r="C219" s="157"/>
      <c r="D219" s="170"/>
      <c r="E219" s="169"/>
      <c r="F219" s="169"/>
      <c r="G219" s="171"/>
    </row>
    <row r="220" spans="1:7" x14ac:dyDescent="0.3">
      <c r="A220" s="157"/>
      <c r="B220" s="169"/>
      <c r="C220" s="157"/>
      <c r="D220" s="170"/>
      <c r="E220" s="169"/>
      <c r="F220" s="169"/>
      <c r="G220" s="171"/>
    </row>
    <row r="221" spans="1:7" x14ac:dyDescent="0.3">
      <c r="A221" s="157"/>
      <c r="B221" s="169"/>
      <c r="C221" s="157"/>
      <c r="D221" s="170"/>
      <c r="E221" s="169"/>
      <c r="F221" s="169"/>
      <c r="G221" s="171"/>
    </row>
    <row r="222" spans="1:7" x14ac:dyDescent="0.3">
      <c r="A222" s="157"/>
      <c r="B222" s="169"/>
      <c r="C222" s="157"/>
      <c r="D222" s="170"/>
      <c r="E222" s="169"/>
      <c r="F222" s="169"/>
      <c r="G222" s="171"/>
    </row>
    <row r="223" spans="1:7" x14ac:dyDescent="0.3">
      <c r="A223" s="157"/>
      <c r="B223" s="169"/>
      <c r="C223" s="157"/>
      <c r="D223" s="170"/>
      <c r="E223" s="169"/>
      <c r="F223" s="169"/>
      <c r="G223" s="171"/>
    </row>
    <row r="224" spans="1:7" x14ac:dyDescent="0.3">
      <c r="A224" s="157"/>
      <c r="B224" s="169"/>
      <c r="C224" s="157"/>
      <c r="D224" s="170"/>
      <c r="E224" s="169"/>
      <c r="F224" s="169"/>
      <c r="G224" s="171"/>
    </row>
    <row r="225" spans="1:7" x14ac:dyDescent="0.3">
      <c r="A225" s="157"/>
      <c r="B225" s="169"/>
      <c r="C225" s="157"/>
      <c r="D225" s="170"/>
      <c r="E225" s="169"/>
      <c r="F225" s="169"/>
      <c r="G225" s="171"/>
    </row>
    <row r="226" spans="1:7" x14ac:dyDescent="0.3">
      <c r="A226" s="157"/>
      <c r="B226" s="169"/>
      <c r="C226" s="157"/>
      <c r="D226" s="170"/>
      <c r="E226" s="169"/>
      <c r="F226" s="169"/>
      <c r="G226" s="171"/>
    </row>
    <row r="227" spans="1:7" x14ac:dyDescent="0.3">
      <c r="A227" s="157"/>
      <c r="B227" s="169"/>
      <c r="C227" s="157"/>
      <c r="D227" s="170"/>
      <c r="E227" s="169"/>
      <c r="F227" s="169"/>
      <c r="G227" s="171"/>
    </row>
    <row r="228" spans="1:7" x14ac:dyDescent="0.3">
      <c r="A228" s="157"/>
      <c r="B228" s="169"/>
      <c r="C228" s="157"/>
      <c r="D228" s="170"/>
      <c r="E228" s="169"/>
      <c r="F228" s="169"/>
      <c r="G228" s="171"/>
    </row>
    <row r="229" spans="1:7" x14ac:dyDescent="0.3">
      <c r="A229" s="157"/>
      <c r="B229" s="169"/>
      <c r="C229" s="157"/>
      <c r="D229" s="170"/>
      <c r="E229" s="169"/>
      <c r="F229" s="169"/>
      <c r="G229" s="171"/>
    </row>
    <row r="230" spans="1:7" x14ac:dyDescent="0.3">
      <c r="A230" s="157"/>
      <c r="B230" s="169"/>
      <c r="C230" s="157"/>
      <c r="D230" s="170"/>
      <c r="E230" s="169"/>
      <c r="F230" s="169"/>
      <c r="G230" s="171"/>
    </row>
    <row r="231" spans="1:7" x14ac:dyDescent="0.3">
      <c r="A231" s="157"/>
      <c r="B231" s="169"/>
      <c r="C231" s="157"/>
      <c r="D231" s="170"/>
      <c r="E231" s="169"/>
      <c r="F231" s="169"/>
      <c r="G231" s="171"/>
    </row>
    <row r="232" spans="1:7" x14ac:dyDescent="0.3">
      <c r="A232" s="157"/>
      <c r="B232" s="169"/>
      <c r="C232" s="157"/>
      <c r="D232" s="170"/>
      <c r="E232" s="169"/>
      <c r="F232" s="169"/>
      <c r="G232" s="171"/>
    </row>
    <row r="233" spans="1:7" x14ac:dyDescent="0.3">
      <c r="A233" s="157"/>
      <c r="B233" s="169"/>
      <c r="C233" s="157"/>
      <c r="D233" s="170"/>
      <c r="E233" s="169"/>
      <c r="F233" s="169"/>
      <c r="G233" s="171"/>
    </row>
    <row r="234" spans="1:7" x14ac:dyDescent="0.3">
      <c r="A234" s="157"/>
      <c r="B234" s="169"/>
      <c r="C234" s="157"/>
      <c r="D234" s="170"/>
      <c r="E234" s="169"/>
      <c r="F234" s="169"/>
      <c r="G234" s="171"/>
    </row>
    <row r="235" spans="1:7" x14ac:dyDescent="0.3">
      <c r="A235" s="157"/>
      <c r="B235" s="169"/>
      <c r="C235" s="157"/>
      <c r="D235" s="170"/>
      <c r="E235" s="169"/>
      <c r="F235" s="169"/>
      <c r="G235" s="171"/>
    </row>
    <row r="236" spans="1:7" x14ac:dyDescent="0.3">
      <c r="A236" s="157"/>
      <c r="B236" s="169"/>
      <c r="C236" s="157"/>
      <c r="D236" s="170"/>
      <c r="E236" s="169"/>
      <c r="F236" s="169"/>
      <c r="G236" s="171"/>
    </row>
    <row r="237" spans="1:7" x14ac:dyDescent="0.3">
      <c r="A237" s="157"/>
      <c r="B237" s="169"/>
      <c r="C237" s="157"/>
      <c r="D237" s="170"/>
      <c r="E237" s="169"/>
      <c r="F237" s="169"/>
      <c r="G237" s="171"/>
    </row>
    <row r="238" spans="1:7" x14ac:dyDescent="0.3">
      <c r="A238" s="157"/>
      <c r="B238" s="169"/>
      <c r="C238" s="157"/>
      <c r="D238" s="170"/>
      <c r="E238" s="169"/>
      <c r="F238" s="169"/>
      <c r="G238" s="171"/>
    </row>
    <row r="239" spans="1:7" x14ac:dyDescent="0.3">
      <c r="A239" s="157"/>
      <c r="B239" s="169"/>
      <c r="C239" s="157"/>
      <c r="D239" s="170"/>
      <c r="E239" s="169"/>
      <c r="F239" s="169"/>
      <c r="G239" s="171"/>
    </row>
    <row r="240" spans="1:7" x14ac:dyDescent="0.3">
      <c r="A240" s="157"/>
      <c r="B240" s="169"/>
      <c r="C240" s="157"/>
      <c r="D240" s="170"/>
      <c r="E240" s="169"/>
      <c r="F240" s="169"/>
      <c r="G240" s="171"/>
    </row>
    <row r="241" spans="1:7" x14ac:dyDescent="0.3">
      <c r="A241" s="157"/>
      <c r="B241" s="169"/>
      <c r="C241" s="157"/>
      <c r="D241" s="170"/>
      <c r="E241" s="169"/>
      <c r="F241" s="169"/>
      <c r="G241" s="171"/>
    </row>
    <row r="242" spans="1:7" x14ac:dyDescent="0.3">
      <c r="A242" s="157"/>
      <c r="B242" s="169"/>
      <c r="C242" s="157"/>
      <c r="D242" s="170"/>
      <c r="E242" s="169"/>
      <c r="F242" s="169"/>
      <c r="G242" s="171"/>
    </row>
    <row r="243" spans="1:7" x14ac:dyDescent="0.3">
      <c r="A243" s="157"/>
      <c r="B243" s="169"/>
      <c r="C243" s="157"/>
      <c r="D243" s="170"/>
      <c r="E243" s="169"/>
      <c r="F243" s="169"/>
      <c r="G243" s="171"/>
    </row>
    <row r="244" spans="1:7" x14ac:dyDescent="0.3">
      <c r="A244" s="157"/>
      <c r="B244" s="169"/>
      <c r="C244" s="157"/>
      <c r="D244" s="170"/>
      <c r="E244" s="169"/>
      <c r="F244" s="169"/>
      <c r="G244" s="171"/>
    </row>
    <row r="245" spans="1:7" x14ac:dyDescent="0.3">
      <c r="A245" s="157"/>
      <c r="B245" s="169"/>
      <c r="C245" s="157"/>
      <c r="D245" s="170"/>
      <c r="E245" s="169"/>
      <c r="F245" s="169"/>
      <c r="G245" s="171"/>
    </row>
    <row r="246" spans="1:7" x14ac:dyDescent="0.3">
      <c r="A246" s="157"/>
      <c r="B246" s="169"/>
      <c r="C246" s="157"/>
      <c r="D246" s="170"/>
      <c r="E246" s="169"/>
      <c r="F246" s="169"/>
      <c r="G246" s="171"/>
    </row>
    <row r="247" spans="1:7" x14ac:dyDescent="0.3">
      <c r="A247" s="157"/>
      <c r="B247" s="169"/>
      <c r="C247" s="157"/>
      <c r="D247" s="170"/>
      <c r="E247" s="169"/>
      <c r="F247" s="169"/>
      <c r="G247" s="171"/>
    </row>
    <row r="248" spans="1:7" x14ac:dyDescent="0.3">
      <c r="A248" s="157"/>
      <c r="B248" s="169"/>
      <c r="C248" s="157"/>
      <c r="D248" s="170"/>
      <c r="E248" s="169"/>
      <c r="F248" s="169"/>
      <c r="G248" s="171"/>
    </row>
    <row r="249" spans="1:7" x14ac:dyDescent="0.3">
      <c r="A249" s="157"/>
      <c r="B249" s="169"/>
      <c r="C249" s="157"/>
      <c r="D249" s="170"/>
      <c r="E249" s="169"/>
      <c r="F249" s="169"/>
      <c r="G249" s="171"/>
    </row>
    <row r="250" spans="1:7" x14ac:dyDescent="0.3">
      <c r="A250" s="157"/>
      <c r="B250" s="169"/>
      <c r="C250" s="157"/>
      <c r="D250" s="170"/>
      <c r="E250" s="169"/>
      <c r="F250" s="169"/>
      <c r="G250" s="171"/>
    </row>
    <row r="251" spans="1:7" x14ac:dyDescent="0.3">
      <c r="A251" s="157"/>
      <c r="B251" s="169"/>
      <c r="C251" s="157"/>
      <c r="D251" s="170"/>
      <c r="E251" s="169"/>
      <c r="F251" s="169"/>
      <c r="G251" s="171"/>
    </row>
    <row r="252" spans="1:7" x14ac:dyDescent="0.3">
      <c r="A252" s="157"/>
      <c r="B252" s="169"/>
      <c r="C252" s="157"/>
      <c r="D252" s="170"/>
      <c r="E252" s="169"/>
      <c r="F252" s="169"/>
      <c r="G252" s="171"/>
    </row>
    <row r="253" spans="1:7" x14ac:dyDescent="0.3">
      <c r="A253" s="157"/>
      <c r="B253" s="169"/>
      <c r="C253" s="157"/>
      <c r="D253" s="170"/>
      <c r="E253" s="169"/>
      <c r="F253" s="169"/>
      <c r="G253" s="171"/>
    </row>
    <row r="254" spans="1:7" x14ac:dyDescent="0.3">
      <c r="A254" s="157"/>
      <c r="B254" s="169"/>
      <c r="C254" s="157"/>
      <c r="D254" s="170"/>
      <c r="E254" s="169"/>
      <c r="F254" s="169"/>
      <c r="G254" s="171"/>
    </row>
    <row r="255" spans="1:7" x14ac:dyDescent="0.3">
      <c r="A255" s="157"/>
      <c r="B255" s="169"/>
      <c r="C255" s="157"/>
      <c r="D255" s="170"/>
      <c r="E255" s="169"/>
      <c r="F255" s="169"/>
      <c r="G255" s="171"/>
    </row>
    <row r="256" spans="1:7" x14ac:dyDescent="0.3">
      <c r="A256" s="157"/>
      <c r="B256" s="169"/>
      <c r="C256" s="157"/>
      <c r="D256" s="170"/>
      <c r="E256" s="169"/>
      <c r="F256" s="169"/>
      <c r="G256" s="171"/>
    </row>
    <row r="257" spans="1:7" x14ac:dyDescent="0.3">
      <c r="A257" s="157"/>
      <c r="B257" s="169"/>
      <c r="C257" s="157"/>
      <c r="D257" s="170"/>
      <c r="E257" s="169"/>
      <c r="F257" s="169"/>
      <c r="G257" s="171"/>
    </row>
    <row r="258" spans="1:7" x14ac:dyDescent="0.3">
      <c r="A258" s="157"/>
      <c r="B258" s="169"/>
      <c r="C258" s="157"/>
      <c r="D258" s="170"/>
      <c r="E258" s="169"/>
      <c r="F258" s="169"/>
      <c r="G258" s="171"/>
    </row>
    <row r="259" spans="1:7" x14ac:dyDescent="0.3">
      <c r="A259" s="157"/>
      <c r="B259" s="169"/>
      <c r="C259" s="157"/>
      <c r="D259" s="170"/>
      <c r="E259" s="169"/>
      <c r="F259" s="169"/>
      <c r="G259" s="171"/>
    </row>
    <row r="260" spans="1:7" x14ac:dyDescent="0.3">
      <c r="A260" s="157"/>
      <c r="B260" s="169"/>
      <c r="C260" s="157"/>
      <c r="D260" s="170"/>
      <c r="E260" s="169"/>
      <c r="F260" s="169"/>
      <c r="G260" s="171"/>
    </row>
    <row r="261" spans="1:7" x14ac:dyDescent="0.3">
      <c r="A261" s="157"/>
      <c r="B261" s="169"/>
      <c r="C261" s="157"/>
      <c r="D261" s="170"/>
      <c r="E261" s="169"/>
      <c r="F261" s="169"/>
      <c r="G261" s="171"/>
    </row>
    <row r="262" spans="1:7" x14ac:dyDescent="0.3">
      <c r="A262" s="157"/>
      <c r="B262" s="169"/>
      <c r="C262" s="157"/>
      <c r="D262" s="170"/>
      <c r="E262" s="169"/>
      <c r="F262" s="169"/>
      <c r="G262" s="171"/>
    </row>
    <row r="263" spans="1:7" x14ac:dyDescent="0.3">
      <c r="A263" s="157"/>
      <c r="B263" s="169"/>
      <c r="C263" s="157"/>
      <c r="D263" s="170"/>
      <c r="E263" s="169"/>
      <c r="F263" s="169"/>
      <c r="G263" s="171"/>
    </row>
    <row r="264" spans="1:7" x14ac:dyDescent="0.3">
      <c r="A264" s="157"/>
      <c r="B264" s="169"/>
      <c r="C264" s="157"/>
      <c r="D264" s="170"/>
      <c r="E264" s="169"/>
      <c r="F264" s="169"/>
      <c r="G264" s="171"/>
    </row>
    <row r="265" spans="1:7" x14ac:dyDescent="0.3">
      <c r="A265" s="157"/>
      <c r="B265" s="169"/>
      <c r="C265" s="157"/>
      <c r="D265" s="170"/>
      <c r="E265" s="169"/>
      <c r="F265" s="169"/>
      <c r="G265" s="171"/>
    </row>
    <row r="266" spans="1:7" x14ac:dyDescent="0.3">
      <c r="A266" s="157"/>
      <c r="B266" s="169"/>
      <c r="C266" s="157"/>
      <c r="D266" s="170"/>
      <c r="E266" s="169"/>
      <c r="F266" s="169"/>
      <c r="G266" s="171"/>
    </row>
    <row r="267" spans="1:7" x14ac:dyDescent="0.3">
      <c r="A267" s="157"/>
      <c r="B267" s="169"/>
      <c r="C267" s="157"/>
      <c r="D267" s="170"/>
      <c r="E267" s="169"/>
      <c r="F267" s="169"/>
      <c r="G267" s="171"/>
    </row>
    <row r="268" spans="1:7" x14ac:dyDescent="0.3">
      <c r="A268" s="157"/>
      <c r="B268" s="169"/>
      <c r="C268" s="157"/>
      <c r="D268" s="170"/>
      <c r="E268" s="169"/>
      <c r="F268" s="169"/>
      <c r="G268" s="171"/>
    </row>
    <row r="269" spans="1:7" x14ac:dyDescent="0.3">
      <c r="A269" s="157"/>
      <c r="B269" s="169"/>
      <c r="C269" s="157"/>
      <c r="D269" s="170"/>
      <c r="E269" s="169"/>
      <c r="F269" s="169"/>
      <c r="G269" s="171"/>
    </row>
    <row r="270" spans="1:7" x14ac:dyDescent="0.3">
      <c r="A270" s="157"/>
      <c r="B270" s="169"/>
      <c r="C270" s="157"/>
      <c r="D270" s="170"/>
      <c r="E270" s="169"/>
      <c r="F270" s="169"/>
      <c r="G270" s="171"/>
    </row>
    <row r="271" spans="1:7" x14ac:dyDescent="0.3">
      <c r="A271" s="157"/>
      <c r="B271" s="169"/>
      <c r="C271" s="157"/>
      <c r="D271" s="170"/>
      <c r="E271" s="169"/>
      <c r="F271" s="169"/>
      <c r="G271" s="171"/>
    </row>
    <row r="272" spans="1:7" x14ac:dyDescent="0.3">
      <c r="A272" s="157"/>
      <c r="B272" s="169"/>
      <c r="C272" s="157"/>
      <c r="D272" s="170"/>
      <c r="E272" s="169"/>
      <c r="F272" s="169"/>
      <c r="G272" s="171"/>
    </row>
    <row r="273" spans="1:7" x14ac:dyDescent="0.3">
      <c r="A273" s="157"/>
      <c r="B273" s="169"/>
      <c r="C273" s="157"/>
      <c r="D273" s="170"/>
      <c r="E273" s="169"/>
      <c r="F273" s="169"/>
      <c r="G273" s="171"/>
    </row>
    <row r="274" spans="1:7" x14ac:dyDescent="0.3">
      <c r="A274" s="157"/>
      <c r="B274" s="169"/>
      <c r="C274" s="157"/>
      <c r="D274" s="170"/>
      <c r="E274" s="169"/>
      <c r="F274" s="169"/>
      <c r="G274" s="171"/>
    </row>
    <row r="275" spans="1:7" x14ac:dyDescent="0.3">
      <c r="A275" s="157"/>
      <c r="B275" s="169"/>
      <c r="C275" s="157"/>
      <c r="D275" s="170"/>
      <c r="E275" s="169"/>
      <c r="F275" s="169"/>
      <c r="G275" s="171"/>
    </row>
    <row r="276" spans="1:7" x14ac:dyDescent="0.3">
      <c r="A276" s="157"/>
      <c r="B276" s="169"/>
      <c r="C276" s="157"/>
      <c r="D276" s="170"/>
      <c r="E276" s="169"/>
      <c r="F276" s="169"/>
      <c r="G276" s="171"/>
    </row>
    <row r="277" spans="1:7" x14ac:dyDescent="0.3">
      <c r="A277" s="157"/>
      <c r="B277" s="169"/>
      <c r="C277" s="157"/>
      <c r="D277" s="170"/>
      <c r="E277" s="169"/>
      <c r="F277" s="169"/>
      <c r="G277" s="171"/>
    </row>
    <row r="278" spans="1:7" x14ac:dyDescent="0.3">
      <c r="A278" s="157"/>
      <c r="B278" s="169"/>
      <c r="C278" s="157"/>
      <c r="D278" s="170"/>
      <c r="E278" s="169"/>
      <c r="F278" s="169"/>
      <c r="G278" s="171"/>
    </row>
    <row r="279" spans="1:7" x14ac:dyDescent="0.3">
      <c r="A279" s="157"/>
      <c r="B279" s="169"/>
      <c r="C279" s="157"/>
      <c r="D279" s="170"/>
      <c r="E279" s="169"/>
      <c r="F279" s="169"/>
      <c r="G279" s="171"/>
    </row>
    <row r="280" spans="1:7" x14ac:dyDescent="0.3">
      <c r="A280" s="157"/>
      <c r="B280" s="169"/>
      <c r="C280" s="157"/>
      <c r="D280" s="170"/>
      <c r="E280" s="169"/>
      <c r="F280" s="169"/>
      <c r="G280" s="171"/>
    </row>
    <row r="281" spans="1:7" x14ac:dyDescent="0.3">
      <c r="A281" s="157"/>
      <c r="B281" s="169"/>
      <c r="C281" s="157"/>
      <c r="D281" s="170"/>
      <c r="E281" s="169"/>
      <c r="F281" s="169"/>
      <c r="G281" s="171"/>
    </row>
    <row r="282" spans="1:7" x14ac:dyDescent="0.3">
      <c r="A282" s="157"/>
      <c r="B282" s="169"/>
      <c r="C282" s="157"/>
      <c r="D282" s="170"/>
      <c r="E282" s="169"/>
      <c r="F282" s="169"/>
      <c r="G282" s="171"/>
    </row>
    <row r="283" spans="1:7" x14ac:dyDescent="0.3">
      <c r="A283" s="157"/>
      <c r="B283" s="169"/>
      <c r="C283" s="157"/>
      <c r="D283" s="170"/>
      <c r="E283" s="169"/>
      <c r="F283" s="169"/>
      <c r="G283" s="171"/>
    </row>
    <row r="284" spans="1:7" x14ac:dyDescent="0.3">
      <c r="A284" s="157"/>
      <c r="B284" s="169"/>
      <c r="C284" s="157"/>
      <c r="D284" s="170"/>
      <c r="E284" s="169"/>
      <c r="F284" s="169"/>
      <c r="G284" s="171"/>
    </row>
    <row r="285" spans="1:7" x14ac:dyDescent="0.3">
      <c r="A285" s="157"/>
      <c r="B285" s="169"/>
      <c r="C285" s="157"/>
      <c r="D285" s="170"/>
      <c r="E285" s="169"/>
      <c r="F285" s="169"/>
      <c r="G285" s="171"/>
    </row>
    <row r="286" spans="1:7" x14ac:dyDescent="0.3">
      <c r="A286" s="157"/>
      <c r="B286" s="169"/>
      <c r="C286" s="157"/>
      <c r="D286" s="170"/>
      <c r="E286" s="169"/>
      <c r="F286" s="169"/>
      <c r="G286" s="171"/>
    </row>
    <row r="287" spans="1:7" x14ac:dyDescent="0.3">
      <c r="A287" s="157"/>
      <c r="B287" s="169"/>
      <c r="C287" s="157"/>
      <c r="D287" s="170"/>
      <c r="E287" s="169"/>
      <c r="F287" s="169"/>
      <c r="G287" s="171"/>
    </row>
    <row r="288" spans="1:7" x14ac:dyDescent="0.3">
      <c r="A288" s="157"/>
      <c r="B288" s="169"/>
      <c r="C288" s="157"/>
      <c r="D288" s="170"/>
      <c r="E288" s="169"/>
      <c r="F288" s="169"/>
      <c r="G288" s="171"/>
    </row>
    <row r="289" spans="1:7" x14ac:dyDescent="0.3">
      <c r="A289" s="157"/>
      <c r="B289" s="169"/>
      <c r="C289" s="157"/>
      <c r="D289" s="170"/>
      <c r="E289" s="169"/>
      <c r="F289" s="169"/>
      <c r="G289" s="171"/>
    </row>
    <row r="290" spans="1:7" x14ac:dyDescent="0.3">
      <c r="A290" s="157"/>
      <c r="B290" s="169"/>
      <c r="C290" s="157"/>
      <c r="D290" s="170"/>
      <c r="E290" s="169"/>
      <c r="F290" s="169"/>
      <c r="G290" s="171"/>
    </row>
    <row r="291" spans="1:7" x14ac:dyDescent="0.3">
      <c r="A291" s="157"/>
      <c r="B291" s="169"/>
      <c r="C291" s="157"/>
      <c r="D291" s="170"/>
      <c r="E291" s="169"/>
      <c r="F291" s="169"/>
      <c r="G291" s="171"/>
    </row>
    <row r="292" spans="1:7" x14ac:dyDescent="0.3">
      <c r="A292" s="157"/>
      <c r="B292" s="169"/>
      <c r="C292" s="157"/>
      <c r="D292" s="170"/>
      <c r="E292" s="169"/>
      <c r="F292" s="169"/>
      <c r="G292" s="171"/>
    </row>
    <row r="293" spans="1:7" x14ac:dyDescent="0.3">
      <c r="A293" s="157"/>
      <c r="B293" s="169"/>
      <c r="C293" s="157"/>
      <c r="D293" s="170"/>
      <c r="E293" s="169"/>
      <c r="F293" s="169"/>
      <c r="G293" s="171"/>
    </row>
    <row r="294" spans="1:7" x14ac:dyDescent="0.3">
      <c r="A294" s="157"/>
      <c r="B294" s="169"/>
      <c r="C294" s="157"/>
      <c r="D294" s="170"/>
      <c r="E294" s="169"/>
      <c r="F294" s="169"/>
      <c r="G294" s="171"/>
    </row>
    <row r="295" spans="1:7" x14ac:dyDescent="0.3">
      <c r="A295" s="157"/>
      <c r="B295" s="169"/>
      <c r="C295" s="157"/>
      <c r="D295" s="170"/>
      <c r="E295" s="169"/>
      <c r="F295" s="169"/>
      <c r="G295" s="171"/>
    </row>
    <row r="296" spans="1:7" x14ac:dyDescent="0.3">
      <c r="A296" s="157"/>
      <c r="B296" s="169"/>
      <c r="C296" s="157"/>
      <c r="D296" s="170"/>
      <c r="E296" s="169"/>
      <c r="F296" s="169"/>
      <c r="G296" s="171"/>
    </row>
    <row r="297" spans="1:7" x14ac:dyDescent="0.3">
      <c r="A297" s="157"/>
      <c r="B297" s="169"/>
      <c r="C297" s="157"/>
      <c r="D297" s="170"/>
      <c r="E297" s="169"/>
      <c r="F297" s="169"/>
      <c r="G297" s="171"/>
    </row>
    <row r="298" spans="1:7" x14ac:dyDescent="0.3">
      <c r="A298" s="157"/>
      <c r="B298" s="169"/>
      <c r="C298" s="157"/>
      <c r="D298" s="170"/>
      <c r="E298" s="169"/>
      <c r="F298" s="169"/>
      <c r="G298" s="171"/>
    </row>
    <row r="299" spans="1:7" x14ac:dyDescent="0.3">
      <c r="A299" s="157"/>
      <c r="B299" s="169"/>
      <c r="C299" s="157"/>
      <c r="D299" s="170"/>
      <c r="E299" s="169"/>
      <c r="F299" s="169"/>
      <c r="G299" s="171"/>
    </row>
    <row r="300" spans="1:7" x14ac:dyDescent="0.3">
      <c r="A300" s="157"/>
      <c r="B300" s="169"/>
      <c r="C300" s="157"/>
      <c r="D300" s="170"/>
      <c r="E300" s="169"/>
      <c r="F300" s="169"/>
      <c r="G300" s="171"/>
    </row>
    <row r="301" spans="1:7" x14ac:dyDescent="0.3">
      <c r="A301" s="157"/>
      <c r="B301" s="169"/>
      <c r="C301" s="157"/>
      <c r="D301" s="170"/>
      <c r="E301" s="169"/>
      <c r="F301" s="169"/>
      <c r="G301" s="171"/>
    </row>
    <row r="302" spans="1:7" x14ac:dyDescent="0.3">
      <c r="A302" s="157"/>
      <c r="B302" s="169"/>
      <c r="C302" s="157"/>
      <c r="D302" s="170"/>
      <c r="E302" s="169"/>
      <c r="F302" s="169"/>
      <c r="G302" s="171"/>
    </row>
    <row r="303" spans="1:7" x14ac:dyDescent="0.3">
      <c r="A303" s="157"/>
      <c r="B303" s="169"/>
      <c r="C303" s="157"/>
      <c r="D303" s="170"/>
      <c r="E303" s="169"/>
      <c r="F303" s="169"/>
      <c r="G303" s="171"/>
    </row>
    <row r="304" spans="1:7" x14ac:dyDescent="0.3">
      <c r="A304" s="157"/>
      <c r="B304" s="169"/>
      <c r="C304" s="157"/>
      <c r="D304" s="170"/>
      <c r="E304" s="169"/>
      <c r="F304" s="169"/>
      <c r="G304" s="171"/>
    </row>
    <row r="305" spans="1:7" x14ac:dyDescent="0.3">
      <c r="A305" s="157"/>
      <c r="B305" s="169"/>
      <c r="C305" s="157"/>
      <c r="D305" s="170"/>
      <c r="E305" s="169"/>
      <c r="F305" s="169"/>
      <c r="G305" s="171"/>
    </row>
    <row r="306" spans="1:7" x14ac:dyDescent="0.3">
      <c r="A306" s="157"/>
      <c r="B306" s="169"/>
      <c r="C306" s="157"/>
      <c r="D306" s="170"/>
      <c r="E306" s="169"/>
      <c r="F306" s="169"/>
      <c r="G306" s="171"/>
    </row>
    <row r="307" spans="1:7" x14ac:dyDescent="0.3">
      <c r="A307" s="157"/>
      <c r="B307" s="169"/>
      <c r="C307" s="157"/>
      <c r="D307" s="170"/>
      <c r="E307" s="169"/>
      <c r="F307" s="169"/>
      <c r="G307" s="171"/>
    </row>
    <row r="308" spans="1:7" x14ac:dyDescent="0.3">
      <c r="A308" s="157"/>
      <c r="B308" s="169"/>
      <c r="C308" s="157"/>
      <c r="D308" s="170"/>
      <c r="E308" s="169"/>
      <c r="F308" s="169"/>
      <c r="G308" s="171"/>
    </row>
    <row r="309" spans="1:7" x14ac:dyDescent="0.3">
      <c r="A309" s="157"/>
      <c r="B309" s="169"/>
      <c r="C309" s="157"/>
      <c r="D309" s="170"/>
      <c r="E309" s="169"/>
      <c r="F309" s="169"/>
      <c r="G309" s="171"/>
    </row>
    <row r="310" spans="1:7" x14ac:dyDescent="0.3">
      <c r="A310" s="157"/>
      <c r="B310" s="169"/>
      <c r="C310" s="157"/>
      <c r="D310" s="170"/>
      <c r="E310" s="169"/>
      <c r="F310" s="169"/>
      <c r="G310" s="171"/>
    </row>
    <row r="311" spans="1:7" x14ac:dyDescent="0.3">
      <c r="A311" s="157"/>
      <c r="B311" s="169"/>
      <c r="C311" s="157"/>
      <c r="D311" s="170"/>
      <c r="E311" s="169"/>
      <c r="F311" s="169"/>
      <c r="G311" s="171"/>
    </row>
    <row r="312" spans="1:7" x14ac:dyDescent="0.3">
      <c r="A312" s="157"/>
      <c r="B312" s="169"/>
      <c r="C312" s="157"/>
      <c r="D312" s="170"/>
      <c r="E312" s="169"/>
      <c r="F312" s="169"/>
      <c r="G312" s="171"/>
    </row>
    <row r="313" spans="1:7" x14ac:dyDescent="0.3">
      <c r="A313" s="157"/>
      <c r="B313" s="169"/>
      <c r="C313" s="157"/>
      <c r="D313" s="170"/>
      <c r="E313" s="169"/>
      <c r="F313" s="169"/>
      <c r="G313" s="171"/>
    </row>
    <row r="314" spans="1:7" x14ac:dyDescent="0.3">
      <c r="A314" s="157"/>
      <c r="B314" s="169"/>
      <c r="C314" s="157"/>
      <c r="D314" s="170"/>
      <c r="E314" s="169"/>
      <c r="F314" s="169"/>
      <c r="G314" s="171"/>
    </row>
    <row r="315" spans="1:7" x14ac:dyDescent="0.3">
      <c r="A315" s="157"/>
      <c r="B315" s="169"/>
      <c r="C315" s="157"/>
      <c r="D315" s="170"/>
      <c r="E315" s="169"/>
      <c r="F315" s="169"/>
      <c r="G315" s="171"/>
    </row>
    <row r="316" spans="1:7" x14ac:dyDescent="0.3">
      <c r="A316" s="157"/>
      <c r="B316" s="169"/>
      <c r="C316" s="157"/>
      <c r="D316" s="170"/>
      <c r="E316" s="169"/>
      <c r="F316" s="169"/>
      <c r="G316" s="171"/>
    </row>
    <row r="317" spans="1:7" x14ac:dyDescent="0.3">
      <c r="A317" s="157"/>
      <c r="B317" s="169"/>
      <c r="C317" s="157"/>
      <c r="D317" s="170"/>
      <c r="E317" s="169"/>
      <c r="F317" s="169"/>
      <c r="G317" s="171"/>
    </row>
    <row r="318" spans="1:7" x14ac:dyDescent="0.3">
      <c r="A318" s="157"/>
      <c r="B318" s="169"/>
      <c r="C318" s="157"/>
      <c r="D318" s="170"/>
      <c r="E318" s="169"/>
      <c r="F318" s="169"/>
      <c r="G318" s="171"/>
    </row>
    <row r="319" spans="1:7" x14ac:dyDescent="0.3">
      <c r="A319" s="157"/>
      <c r="B319" s="169"/>
      <c r="C319" s="157"/>
      <c r="D319" s="170"/>
      <c r="E319" s="169"/>
      <c r="F319" s="169"/>
      <c r="G319" s="171"/>
    </row>
    <row r="320" spans="1:7" x14ac:dyDescent="0.3">
      <c r="A320" s="157"/>
      <c r="B320" s="169"/>
      <c r="C320" s="157"/>
      <c r="D320" s="170"/>
      <c r="E320" s="169"/>
      <c r="F320" s="169"/>
      <c r="G320" s="171"/>
    </row>
    <row r="321" spans="1:7" x14ac:dyDescent="0.3">
      <c r="A321" s="157"/>
      <c r="B321" s="169"/>
      <c r="C321" s="157"/>
      <c r="D321" s="170"/>
      <c r="E321" s="169"/>
      <c r="F321" s="169"/>
      <c r="G321" s="171"/>
    </row>
    <row r="322" spans="1:7" x14ac:dyDescent="0.3">
      <c r="A322" s="157"/>
      <c r="B322" s="169"/>
      <c r="C322" s="157"/>
      <c r="D322" s="170"/>
      <c r="E322" s="169"/>
      <c r="F322" s="169"/>
      <c r="G322" s="171"/>
    </row>
    <row r="323" spans="1:7" x14ac:dyDescent="0.3">
      <c r="A323" s="157"/>
      <c r="B323" s="169"/>
      <c r="C323" s="157"/>
      <c r="D323" s="170"/>
      <c r="E323" s="169"/>
      <c r="F323" s="169"/>
      <c r="G323" s="171"/>
    </row>
    <row r="324" spans="1:7" x14ac:dyDescent="0.3">
      <c r="A324" s="157"/>
      <c r="B324" s="169"/>
      <c r="C324" s="157"/>
      <c r="D324" s="170"/>
      <c r="E324" s="169"/>
      <c r="F324" s="169"/>
      <c r="G324" s="171"/>
    </row>
    <row r="325" spans="1:7" s="157" customFormat="1" x14ac:dyDescent="0.3">
      <c r="B325" s="169"/>
      <c r="D325" s="170"/>
      <c r="E325" s="169"/>
      <c r="F325" s="169"/>
      <c r="G325" s="171"/>
    </row>
    <row r="326" spans="1:7" s="157" customFormat="1" x14ac:dyDescent="0.3">
      <c r="B326" s="169"/>
      <c r="D326" s="170"/>
      <c r="E326" s="169"/>
      <c r="F326" s="169"/>
      <c r="G326" s="171"/>
    </row>
    <row r="327" spans="1:7" s="157" customFormat="1" x14ac:dyDescent="0.3">
      <c r="B327" s="169"/>
      <c r="D327" s="170"/>
      <c r="E327" s="169"/>
      <c r="F327" s="169"/>
      <c r="G327" s="171"/>
    </row>
    <row r="328" spans="1:7" s="157" customFormat="1" x14ac:dyDescent="0.3">
      <c r="B328" s="169"/>
      <c r="D328" s="170"/>
      <c r="E328" s="169"/>
      <c r="F328" s="169"/>
      <c r="G328" s="171"/>
    </row>
    <row r="329" spans="1:7" s="157" customFormat="1" x14ac:dyDescent="0.3">
      <c r="B329" s="169"/>
      <c r="D329" s="170"/>
      <c r="E329" s="169"/>
      <c r="F329" s="169"/>
      <c r="G329" s="171"/>
    </row>
    <row r="330" spans="1:7" s="157" customFormat="1" x14ac:dyDescent="0.3">
      <c r="B330" s="169"/>
      <c r="D330" s="170"/>
      <c r="E330" s="169"/>
      <c r="F330" s="169"/>
      <c r="G330" s="171"/>
    </row>
    <row r="331" spans="1:7" s="157" customFormat="1" x14ac:dyDescent="0.3">
      <c r="B331" s="169"/>
      <c r="D331" s="170"/>
      <c r="E331" s="169"/>
      <c r="F331" s="169"/>
      <c r="G331" s="171"/>
    </row>
    <row r="332" spans="1:7" s="157" customFormat="1" x14ac:dyDescent="0.3">
      <c r="B332" s="169"/>
      <c r="D332" s="170"/>
      <c r="E332" s="169"/>
      <c r="F332" s="169"/>
      <c r="G332" s="171"/>
    </row>
    <row r="333" spans="1:7" s="157" customFormat="1" x14ac:dyDescent="0.3">
      <c r="B333" s="169"/>
      <c r="D333" s="170"/>
      <c r="E333" s="169"/>
      <c r="F333" s="169"/>
      <c r="G333" s="171"/>
    </row>
    <row r="334" spans="1:7" s="157" customFormat="1" x14ac:dyDescent="0.3">
      <c r="B334" s="169"/>
      <c r="D334" s="170"/>
      <c r="E334" s="169"/>
      <c r="F334" s="169"/>
      <c r="G334" s="171"/>
    </row>
    <row r="335" spans="1:7" s="157" customFormat="1" x14ac:dyDescent="0.3">
      <c r="B335" s="169"/>
      <c r="D335" s="170"/>
      <c r="E335" s="169"/>
      <c r="F335" s="169"/>
      <c r="G335" s="171"/>
    </row>
    <row r="336" spans="1:7" s="157" customFormat="1" x14ac:dyDescent="0.3">
      <c r="B336" s="169"/>
      <c r="D336" s="170"/>
      <c r="E336" s="169"/>
      <c r="F336" s="169"/>
      <c r="G336" s="171"/>
    </row>
    <row r="337" spans="2:7" s="157" customFormat="1" x14ac:dyDescent="0.3">
      <c r="B337" s="169"/>
      <c r="D337" s="170"/>
      <c r="E337" s="169"/>
      <c r="F337" s="169"/>
      <c r="G337" s="171"/>
    </row>
    <row r="338" spans="2:7" s="157" customFormat="1" x14ac:dyDescent="0.3">
      <c r="B338" s="169"/>
      <c r="D338" s="170"/>
      <c r="E338" s="169"/>
      <c r="F338" s="169"/>
      <c r="G338" s="171"/>
    </row>
    <row r="339" spans="2:7" s="157" customFormat="1" x14ac:dyDescent="0.3">
      <c r="B339" s="169"/>
      <c r="D339" s="170"/>
      <c r="E339" s="169"/>
      <c r="F339" s="169"/>
      <c r="G339" s="171"/>
    </row>
    <row r="340" spans="2:7" s="157" customFormat="1" x14ac:dyDescent="0.3">
      <c r="B340" s="169"/>
      <c r="D340" s="170"/>
      <c r="E340" s="169"/>
      <c r="F340" s="169"/>
      <c r="G340" s="171"/>
    </row>
    <row r="341" spans="2:7" s="157" customFormat="1" x14ac:dyDescent="0.3">
      <c r="B341" s="169"/>
      <c r="D341" s="170"/>
      <c r="E341" s="169"/>
      <c r="F341" s="169"/>
      <c r="G341" s="171"/>
    </row>
    <row r="342" spans="2:7" s="157" customFormat="1" x14ac:dyDescent="0.3">
      <c r="B342" s="169"/>
      <c r="D342" s="170"/>
      <c r="E342" s="169"/>
      <c r="F342" s="169"/>
      <c r="G342" s="171"/>
    </row>
    <row r="343" spans="2:7" s="157" customFormat="1" x14ac:dyDescent="0.3">
      <c r="B343" s="169"/>
      <c r="D343" s="170"/>
      <c r="E343" s="169"/>
      <c r="F343" s="169"/>
      <c r="G343" s="171"/>
    </row>
    <row r="344" spans="2:7" s="157" customFormat="1" x14ac:dyDescent="0.3">
      <c r="B344" s="169"/>
      <c r="D344" s="170"/>
      <c r="E344" s="169"/>
      <c r="F344" s="169"/>
      <c r="G344" s="171"/>
    </row>
    <row r="345" spans="2:7" s="157" customFormat="1" x14ac:dyDescent="0.3">
      <c r="B345" s="169"/>
      <c r="D345" s="170"/>
      <c r="E345" s="169"/>
      <c r="F345" s="169"/>
      <c r="G345" s="171"/>
    </row>
    <row r="346" spans="2:7" s="157" customFormat="1" x14ac:dyDescent="0.3">
      <c r="B346" s="169"/>
      <c r="D346" s="170"/>
      <c r="E346" s="169"/>
      <c r="F346" s="169"/>
      <c r="G346" s="171"/>
    </row>
    <row r="347" spans="2:7" s="157" customFormat="1" x14ac:dyDescent="0.3">
      <c r="B347" s="169"/>
      <c r="D347" s="170"/>
      <c r="E347" s="169"/>
      <c r="F347" s="169"/>
      <c r="G347" s="171"/>
    </row>
    <row r="348" spans="2:7" s="157" customFormat="1" x14ac:dyDescent="0.3">
      <c r="B348" s="169"/>
      <c r="D348" s="170"/>
      <c r="E348" s="169"/>
      <c r="F348" s="169"/>
      <c r="G348" s="171"/>
    </row>
    <row r="349" spans="2:7" s="157" customFormat="1" x14ac:dyDescent="0.3">
      <c r="B349" s="169"/>
      <c r="D349" s="170"/>
      <c r="E349" s="169"/>
      <c r="F349" s="169"/>
      <c r="G349" s="171"/>
    </row>
    <row r="350" spans="2:7" s="157" customFormat="1" x14ac:dyDescent="0.3">
      <c r="B350" s="169"/>
      <c r="D350" s="170"/>
      <c r="E350" s="169"/>
      <c r="F350" s="169"/>
      <c r="G350" s="171"/>
    </row>
    <row r="351" spans="2:7" s="157" customFormat="1" x14ac:dyDescent="0.3">
      <c r="B351" s="169"/>
      <c r="D351" s="170"/>
      <c r="E351" s="169"/>
      <c r="F351" s="169"/>
      <c r="G351" s="171"/>
    </row>
    <row r="352" spans="2:7" s="157" customFormat="1" x14ac:dyDescent="0.3">
      <c r="B352" s="169"/>
      <c r="D352" s="170"/>
      <c r="E352" s="169"/>
      <c r="F352" s="169"/>
      <c r="G352" s="171"/>
    </row>
    <row r="353" spans="2:7" s="157" customFormat="1" x14ac:dyDescent="0.3">
      <c r="B353" s="169"/>
      <c r="D353" s="170"/>
      <c r="E353" s="169"/>
      <c r="F353" s="169"/>
      <c r="G353" s="171"/>
    </row>
    <row r="354" spans="2:7" s="157" customFormat="1" x14ac:dyDescent="0.3">
      <c r="B354" s="169"/>
      <c r="D354" s="170"/>
      <c r="E354" s="169"/>
      <c r="F354" s="169"/>
      <c r="G354" s="171"/>
    </row>
    <row r="355" spans="2:7" s="157" customFormat="1" x14ac:dyDescent="0.3">
      <c r="B355" s="169"/>
      <c r="D355" s="170"/>
      <c r="E355" s="169"/>
      <c r="F355" s="169"/>
      <c r="G355" s="171"/>
    </row>
    <row r="356" spans="2:7" s="157" customFormat="1" x14ac:dyDescent="0.3">
      <c r="B356" s="169"/>
      <c r="D356" s="170"/>
      <c r="E356" s="169"/>
      <c r="F356" s="169"/>
      <c r="G356" s="171"/>
    </row>
    <row r="357" spans="2:7" s="157" customFormat="1" x14ac:dyDescent="0.3">
      <c r="B357" s="169"/>
      <c r="D357" s="170"/>
      <c r="E357" s="169"/>
      <c r="F357" s="169"/>
      <c r="G357" s="171"/>
    </row>
    <row r="358" spans="2:7" s="157" customFormat="1" x14ac:dyDescent="0.3">
      <c r="B358" s="169"/>
      <c r="D358" s="170"/>
      <c r="E358" s="169"/>
      <c r="F358" s="169"/>
      <c r="G358" s="171"/>
    </row>
    <row r="359" spans="2:7" s="157" customFormat="1" x14ac:dyDescent="0.3">
      <c r="B359" s="169"/>
      <c r="D359" s="170"/>
      <c r="E359" s="169"/>
      <c r="F359" s="169"/>
      <c r="G359" s="171"/>
    </row>
    <row r="360" spans="2:7" s="157" customFormat="1" x14ac:dyDescent="0.3">
      <c r="B360" s="169"/>
      <c r="D360" s="170"/>
      <c r="E360" s="169"/>
      <c r="F360" s="169"/>
      <c r="G360" s="171"/>
    </row>
    <row r="361" spans="2:7" s="157" customFormat="1" x14ac:dyDescent="0.3">
      <c r="B361" s="169"/>
      <c r="D361" s="170"/>
      <c r="E361" s="169"/>
      <c r="F361" s="169"/>
      <c r="G361" s="171"/>
    </row>
    <row r="362" spans="2:7" s="157" customFormat="1" x14ac:dyDescent="0.3">
      <c r="B362" s="169"/>
      <c r="D362" s="170"/>
      <c r="E362" s="169"/>
      <c r="F362" s="169"/>
      <c r="G362" s="171"/>
    </row>
    <row r="363" spans="2:7" s="157" customFormat="1" x14ac:dyDescent="0.3">
      <c r="B363" s="169"/>
      <c r="D363" s="170"/>
      <c r="E363" s="169"/>
      <c r="F363" s="169"/>
      <c r="G363" s="171"/>
    </row>
    <row r="364" spans="2:7" s="157" customFormat="1" x14ac:dyDescent="0.3">
      <c r="B364" s="169"/>
      <c r="D364" s="170"/>
      <c r="E364" s="169"/>
      <c r="F364" s="169"/>
      <c r="G364" s="171"/>
    </row>
    <row r="365" spans="2:7" s="157" customFormat="1" x14ac:dyDescent="0.3">
      <c r="B365" s="169"/>
      <c r="D365" s="170"/>
      <c r="E365" s="169"/>
      <c r="F365" s="169"/>
      <c r="G365" s="171"/>
    </row>
    <row r="366" spans="2:7" s="157" customFormat="1" x14ac:dyDescent="0.3">
      <c r="B366" s="169"/>
      <c r="D366" s="170"/>
      <c r="E366" s="169"/>
      <c r="F366" s="169"/>
      <c r="G366" s="171"/>
    </row>
    <row r="367" spans="2:7" s="157" customFormat="1" x14ac:dyDescent="0.3">
      <c r="B367" s="169"/>
      <c r="D367" s="170"/>
      <c r="E367" s="169"/>
      <c r="F367" s="169"/>
      <c r="G367" s="171"/>
    </row>
    <row r="368" spans="2:7" s="157" customFormat="1" x14ac:dyDescent="0.3">
      <c r="B368" s="169"/>
      <c r="D368" s="170"/>
      <c r="E368" s="169"/>
      <c r="F368" s="169"/>
      <c r="G368" s="171"/>
    </row>
    <row r="369" spans="2:7" s="157" customFormat="1" x14ac:dyDescent="0.3">
      <c r="B369" s="169"/>
      <c r="D369" s="170"/>
      <c r="E369" s="169"/>
      <c r="F369" s="169"/>
      <c r="G369" s="171"/>
    </row>
    <row r="370" spans="2:7" s="157" customFormat="1" x14ac:dyDescent="0.3">
      <c r="B370" s="169"/>
      <c r="D370" s="170"/>
      <c r="E370" s="169"/>
      <c r="F370" s="169"/>
      <c r="G370" s="171"/>
    </row>
    <row r="371" spans="2:7" s="157" customFormat="1" x14ac:dyDescent="0.3">
      <c r="B371" s="169"/>
      <c r="D371" s="170"/>
      <c r="E371" s="169"/>
      <c r="F371" s="169"/>
      <c r="G371" s="171"/>
    </row>
    <row r="372" spans="2:7" s="157" customFormat="1" x14ac:dyDescent="0.3">
      <c r="B372" s="169"/>
      <c r="D372" s="170"/>
      <c r="E372" s="169"/>
      <c r="F372" s="169"/>
      <c r="G372" s="171"/>
    </row>
    <row r="373" spans="2:7" s="157" customFormat="1" x14ac:dyDescent="0.3">
      <c r="B373" s="169"/>
      <c r="D373" s="170"/>
      <c r="E373" s="169"/>
      <c r="F373" s="169"/>
      <c r="G373" s="171"/>
    </row>
    <row r="374" spans="2:7" s="157" customFormat="1" x14ac:dyDescent="0.3">
      <c r="B374" s="169"/>
      <c r="D374" s="170"/>
      <c r="E374" s="169"/>
      <c r="F374" s="169"/>
      <c r="G374" s="171"/>
    </row>
    <row r="375" spans="2:7" s="157" customFormat="1" x14ac:dyDescent="0.3">
      <c r="B375" s="169"/>
      <c r="D375" s="170"/>
      <c r="E375" s="169"/>
      <c r="F375" s="169"/>
      <c r="G375" s="171"/>
    </row>
    <row r="376" spans="2:7" s="157" customFormat="1" x14ac:dyDescent="0.3">
      <c r="B376" s="169"/>
      <c r="D376" s="170"/>
      <c r="E376" s="169"/>
      <c r="F376" s="169"/>
      <c r="G376" s="171"/>
    </row>
    <row r="377" spans="2:7" s="157" customFormat="1" x14ac:dyDescent="0.3">
      <c r="B377" s="169"/>
      <c r="D377" s="170"/>
      <c r="E377" s="169"/>
      <c r="F377" s="169"/>
      <c r="G377" s="171"/>
    </row>
    <row r="378" spans="2:7" s="157" customFormat="1" x14ac:dyDescent="0.3">
      <c r="B378" s="169"/>
      <c r="D378" s="170"/>
      <c r="E378" s="169"/>
      <c r="F378" s="169"/>
      <c r="G378" s="171"/>
    </row>
    <row r="379" spans="2:7" s="157" customFormat="1" x14ac:dyDescent="0.3">
      <c r="B379" s="169"/>
      <c r="D379" s="170"/>
      <c r="E379" s="169"/>
      <c r="F379" s="169"/>
      <c r="G379" s="171"/>
    </row>
    <row r="380" spans="2:7" s="157" customFormat="1" x14ac:dyDescent="0.3">
      <c r="B380" s="169"/>
      <c r="D380" s="170"/>
      <c r="E380" s="169"/>
      <c r="F380" s="169"/>
      <c r="G380" s="171"/>
    </row>
    <row r="381" spans="2:7" s="157" customFormat="1" x14ac:dyDescent="0.3">
      <c r="B381" s="169"/>
      <c r="D381" s="170"/>
      <c r="E381" s="169"/>
      <c r="F381" s="169"/>
      <c r="G381" s="171"/>
    </row>
    <row r="382" spans="2:7" s="157" customFormat="1" x14ac:dyDescent="0.3">
      <c r="B382" s="169"/>
      <c r="D382" s="170"/>
      <c r="E382" s="169"/>
      <c r="F382" s="169"/>
      <c r="G382" s="171"/>
    </row>
    <row r="383" spans="2:7" s="157" customFormat="1" x14ac:dyDescent="0.3">
      <c r="B383" s="169"/>
      <c r="D383" s="170"/>
      <c r="E383" s="169"/>
      <c r="F383" s="169"/>
      <c r="G383" s="171"/>
    </row>
    <row r="384" spans="2:7" s="157" customFormat="1" x14ac:dyDescent="0.3">
      <c r="B384" s="169"/>
      <c r="D384" s="170"/>
      <c r="E384" s="169"/>
      <c r="F384" s="169"/>
      <c r="G384" s="171"/>
    </row>
    <row r="385" spans="2:7" s="157" customFormat="1" x14ac:dyDescent="0.3">
      <c r="B385" s="169"/>
      <c r="D385" s="170"/>
      <c r="E385" s="169"/>
      <c r="F385" s="169"/>
      <c r="G385" s="171"/>
    </row>
    <row r="386" spans="2:7" s="157" customFormat="1" x14ac:dyDescent="0.3">
      <c r="B386" s="169"/>
      <c r="D386" s="170"/>
      <c r="E386" s="169"/>
      <c r="F386" s="169"/>
      <c r="G386" s="171"/>
    </row>
    <row r="387" spans="2:7" s="157" customFormat="1" x14ac:dyDescent="0.3">
      <c r="B387" s="169"/>
      <c r="D387" s="170"/>
      <c r="E387" s="169"/>
      <c r="F387" s="169"/>
      <c r="G387" s="171"/>
    </row>
    <row r="388" spans="2:7" s="157" customFormat="1" x14ac:dyDescent="0.3">
      <c r="B388" s="169"/>
      <c r="D388" s="170"/>
      <c r="E388" s="169"/>
      <c r="F388" s="169"/>
      <c r="G388" s="171"/>
    </row>
    <row r="389" spans="2:7" s="157" customFormat="1" x14ac:dyDescent="0.3">
      <c r="B389" s="169"/>
      <c r="D389" s="170"/>
      <c r="E389" s="169"/>
      <c r="F389" s="169"/>
      <c r="G389" s="171"/>
    </row>
    <row r="390" spans="2:7" s="157" customFormat="1" x14ac:dyDescent="0.3">
      <c r="B390" s="169"/>
      <c r="D390" s="170"/>
      <c r="E390" s="169"/>
      <c r="F390" s="169"/>
      <c r="G390" s="171"/>
    </row>
    <row r="391" spans="2:7" s="157" customFormat="1" x14ac:dyDescent="0.3">
      <c r="B391" s="169"/>
      <c r="D391" s="170"/>
      <c r="E391" s="169"/>
      <c r="F391" s="169"/>
      <c r="G391" s="171"/>
    </row>
    <row r="392" spans="2:7" s="157" customFormat="1" x14ac:dyDescent="0.3">
      <c r="B392" s="169"/>
      <c r="D392" s="170"/>
      <c r="E392" s="169"/>
      <c r="F392" s="169"/>
      <c r="G392" s="171"/>
    </row>
    <row r="393" spans="2:7" s="157" customFormat="1" x14ac:dyDescent="0.3">
      <c r="B393" s="169"/>
      <c r="D393" s="170"/>
      <c r="E393" s="169"/>
      <c r="F393" s="169"/>
      <c r="G393" s="171"/>
    </row>
    <row r="394" spans="2:7" s="157" customFormat="1" x14ac:dyDescent="0.3">
      <c r="B394" s="169"/>
      <c r="D394" s="170"/>
      <c r="E394" s="169"/>
      <c r="F394" s="169"/>
      <c r="G394" s="171"/>
    </row>
    <row r="395" spans="2:7" s="157" customFormat="1" x14ac:dyDescent="0.3">
      <c r="B395" s="169"/>
      <c r="D395" s="170"/>
      <c r="E395" s="169"/>
      <c r="F395" s="169"/>
      <c r="G395" s="171"/>
    </row>
    <row r="396" spans="2:7" s="157" customFormat="1" x14ac:dyDescent="0.3">
      <c r="B396" s="169"/>
      <c r="D396" s="170"/>
      <c r="E396" s="169"/>
      <c r="F396" s="169"/>
      <c r="G396" s="171"/>
    </row>
    <row r="397" spans="2:7" s="157" customFormat="1" x14ac:dyDescent="0.3">
      <c r="B397" s="169"/>
      <c r="D397" s="170"/>
      <c r="E397" s="169"/>
      <c r="F397" s="169"/>
      <c r="G397" s="171"/>
    </row>
    <row r="398" spans="2:7" s="157" customFormat="1" x14ac:dyDescent="0.3">
      <c r="B398" s="169"/>
      <c r="D398" s="170"/>
      <c r="E398" s="169"/>
      <c r="F398" s="169"/>
      <c r="G398" s="171"/>
    </row>
    <row r="399" spans="2:7" s="157" customFormat="1" x14ac:dyDescent="0.3">
      <c r="B399" s="169"/>
      <c r="D399" s="170"/>
      <c r="E399" s="169"/>
      <c r="F399" s="169"/>
      <c r="G399" s="171"/>
    </row>
    <row r="400" spans="2:7" s="157" customFormat="1" x14ac:dyDescent="0.3">
      <c r="B400" s="169"/>
      <c r="D400" s="170"/>
      <c r="E400" s="169"/>
      <c r="F400" s="169"/>
      <c r="G400" s="171"/>
    </row>
    <row r="401" spans="2:7" s="157" customFormat="1" x14ac:dyDescent="0.3">
      <c r="B401" s="169"/>
      <c r="D401" s="170"/>
      <c r="E401" s="169"/>
      <c r="F401" s="169"/>
      <c r="G401" s="171"/>
    </row>
    <row r="402" spans="2:7" s="157" customFormat="1" x14ac:dyDescent="0.3">
      <c r="B402" s="169"/>
      <c r="D402" s="170"/>
      <c r="E402" s="169"/>
      <c r="F402" s="169"/>
      <c r="G402" s="171"/>
    </row>
    <row r="403" spans="2:7" s="157" customFormat="1" x14ac:dyDescent="0.3">
      <c r="B403" s="169"/>
      <c r="D403" s="170"/>
      <c r="E403" s="169"/>
      <c r="F403" s="169"/>
      <c r="G403" s="171"/>
    </row>
    <row r="404" spans="2:7" s="157" customFormat="1" x14ac:dyDescent="0.3">
      <c r="B404" s="169"/>
      <c r="D404" s="170"/>
      <c r="E404" s="169"/>
      <c r="F404" s="169"/>
      <c r="G404" s="171"/>
    </row>
    <row r="405" spans="2:7" s="157" customFormat="1" x14ac:dyDescent="0.3">
      <c r="B405" s="169"/>
      <c r="D405" s="170"/>
      <c r="E405" s="169"/>
      <c r="F405" s="169"/>
      <c r="G405" s="171"/>
    </row>
    <row r="406" spans="2:7" s="157" customFormat="1" x14ac:dyDescent="0.3">
      <c r="B406" s="169"/>
      <c r="D406" s="170"/>
      <c r="E406" s="169"/>
      <c r="F406" s="169"/>
      <c r="G406" s="171"/>
    </row>
    <row r="407" spans="2:7" s="157" customFormat="1" x14ac:dyDescent="0.3">
      <c r="B407" s="169"/>
      <c r="D407" s="170"/>
      <c r="E407" s="169"/>
      <c r="F407" s="169"/>
      <c r="G407" s="171"/>
    </row>
    <row r="408" spans="2:7" s="157" customFormat="1" x14ac:dyDescent="0.3">
      <c r="B408" s="169"/>
      <c r="D408" s="170"/>
      <c r="E408" s="169"/>
      <c r="F408" s="169"/>
      <c r="G408" s="171"/>
    </row>
    <row r="409" spans="2:7" s="157" customFormat="1" x14ac:dyDescent="0.3">
      <c r="B409" s="169"/>
      <c r="D409" s="170"/>
      <c r="E409" s="169"/>
      <c r="F409" s="169"/>
      <c r="G409" s="171"/>
    </row>
    <row r="410" spans="2:7" s="157" customFormat="1" x14ac:dyDescent="0.3">
      <c r="B410" s="169"/>
      <c r="D410" s="170"/>
      <c r="E410" s="169"/>
      <c r="F410" s="169"/>
      <c r="G410" s="171"/>
    </row>
    <row r="411" spans="2:7" s="157" customFormat="1" x14ac:dyDescent="0.3">
      <c r="B411" s="169"/>
      <c r="D411" s="170"/>
      <c r="E411" s="169"/>
      <c r="F411" s="169"/>
      <c r="G411" s="171"/>
    </row>
    <row r="412" spans="2:7" s="157" customFormat="1" x14ac:dyDescent="0.3">
      <c r="B412" s="169"/>
      <c r="D412" s="170"/>
      <c r="E412" s="169"/>
      <c r="F412" s="169"/>
      <c r="G412" s="171"/>
    </row>
    <row r="413" spans="2:7" s="157" customFormat="1" x14ac:dyDescent="0.3">
      <c r="B413" s="169"/>
      <c r="D413" s="170"/>
      <c r="E413" s="169"/>
      <c r="F413" s="169"/>
      <c r="G413" s="171"/>
    </row>
    <row r="414" spans="2:7" s="157" customFormat="1" x14ac:dyDescent="0.3">
      <c r="B414" s="169"/>
      <c r="D414" s="170"/>
      <c r="E414" s="169"/>
      <c r="F414" s="169"/>
      <c r="G414" s="171"/>
    </row>
    <row r="415" spans="2:7" s="157" customFormat="1" x14ac:dyDescent="0.3">
      <c r="B415" s="169"/>
      <c r="D415" s="170"/>
      <c r="E415" s="169"/>
      <c r="F415" s="169"/>
      <c r="G415" s="171"/>
    </row>
    <row r="416" spans="2:7" s="157" customFormat="1" x14ac:dyDescent="0.3">
      <c r="B416" s="169"/>
      <c r="D416" s="170"/>
      <c r="E416" s="169"/>
      <c r="F416" s="169"/>
      <c r="G416" s="171"/>
    </row>
    <row r="417" spans="2:7" s="157" customFormat="1" x14ac:dyDescent="0.3">
      <c r="B417" s="169"/>
      <c r="D417" s="170"/>
      <c r="E417" s="169"/>
      <c r="F417" s="169"/>
      <c r="G417" s="171"/>
    </row>
    <row r="418" spans="2:7" s="157" customFormat="1" x14ac:dyDescent="0.3">
      <c r="B418" s="169"/>
      <c r="D418" s="170"/>
      <c r="E418" s="169"/>
      <c r="F418" s="169"/>
      <c r="G418" s="171"/>
    </row>
    <row r="419" spans="2:7" s="157" customFormat="1" x14ac:dyDescent="0.3">
      <c r="B419" s="169"/>
      <c r="D419" s="170"/>
      <c r="E419" s="169"/>
      <c r="F419" s="169"/>
      <c r="G419" s="171"/>
    </row>
    <row r="420" spans="2:7" s="157" customFormat="1" x14ac:dyDescent="0.3">
      <c r="B420" s="169"/>
      <c r="D420" s="170"/>
      <c r="E420" s="169"/>
      <c r="F420" s="169"/>
      <c r="G420" s="171"/>
    </row>
    <row r="421" spans="2:7" s="157" customFormat="1" x14ac:dyDescent="0.3">
      <c r="B421" s="169"/>
      <c r="D421" s="170"/>
      <c r="E421" s="169"/>
      <c r="F421" s="169"/>
      <c r="G421" s="171"/>
    </row>
    <row r="422" spans="2:7" s="157" customFormat="1" x14ac:dyDescent="0.3">
      <c r="B422" s="169"/>
      <c r="D422" s="170"/>
      <c r="E422" s="169"/>
      <c r="F422" s="169"/>
      <c r="G422" s="171"/>
    </row>
    <row r="423" spans="2:7" s="157" customFormat="1" x14ac:dyDescent="0.3">
      <c r="B423" s="169"/>
      <c r="D423" s="170"/>
      <c r="E423" s="169"/>
      <c r="F423" s="169"/>
      <c r="G423" s="171"/>
    </row>
    <row r="424" spans="2:7" s="157" customFormat="1" x14ac:dyDescent="0.3">
      <c r="B424" s="169"/>
      <c r="D424" s="170"/>
      <c r="E424" s="169"/>
      <c r="F424" s="169"/>
      <c r="G424" s="171"/>
    </row>
    <row r="425" spans="2:7" s="157" customFormat="1" x14ac:dyDescent="0.3">
      <c r="B425" s="169"/>
      <c r="D425" s="170"/>
      <c r="E425" s="169"/>
      <c r="F425" s="169"/>
      <c r="G425" s="171"/>
    </row>
    <row r="426" spans="2:7" s="157" customFormat="1" x14ac:dyDescent="0.3">
      <c r="B426" s="169"/>
      <c r="D426" s="170"/>
      <c r="E426" s="169"/>
      <c r="F426" s="169"/>
      <c r="G426" s="171"/>
    </row>
    <row r="427" spans="2:7" s="157" customFormat="1" x14ac:dyDescent="0.3">
      <c r="B427" s="169"/>
      <c r="D427" s="170"/>
      <c r="E427" s="169"/>
      <c r="F427" s="169"/>
      <c r="G427" s="171"/>
    </row>
    <row r="428" spans="2:7" s="157" customFormat="1" x14ac:dyDescent="0.3">
      <c r="B428" s="169"/>
      <c r="D428" s="170"/>
      <c r="E428" s="169"/>
      <c r="F428" s="169"/>
      <c r="G428" s="171"/>
    </row>
    <row r="429" spans="2:7" s="157" customFormat="1" x14ac:dyDescent="0.3">
      <c r="B429" s="169"/>
      <c r="D429" s="170"/>
      <c r="E429" s="169"/>
      <c r="F429" s="169"/>
      <c r="G429" s="171"/>
    </row>
    <row r="430" spans="2:7" s="157" customFormat="1" x14ac:dyDescent="0.3">
      <c r="B430" s="169"/>
      <c r="D430" s="170"/>
      <c r="E430" s="169"/>
      <c r="F430" s="169"/>
      <c r="G430" s="171"/>
    </row>
    <row r="431" spans="2:7" s="157" customFormat="1" x14ac:dyDescent="0.3">
      <c r="B431" s="169"/>
      <c r="D431" s="170"/>
      <c r="E431" s="169"/>
      <c r="F431" s="169"/>
      <c r="G431" s="171"/>
    </row>
    <row r="432" spans="2:7" s="157" customFormat="1" x14ac:dyDescent="0.3">
      <c r="B432" s="169"/>
      <c r="D432" s="170"/>
      <c r="E432" s="169"/>
      <c r="F432" s="169"/>
      <c r="G432" s="171"/>
    </row>
    <row r="433" spans="2:7" s="157" customFormat="1" x14ac:dyDescent="0.3">
      <c r="B433" s="169"/>
      <c r="D433" s="170"/>
      <c r="E433" s="169"/>
      <c r="F433" s="169"/>
      <c r="G433" s="171"/>
    </row>
    <row r="434" spans="2:7" s="157" customFormat="1" x14ac:dyDescent="0.3">
      <c r="B434" s="169"/>
      <c r="D434" s="170"/>
      <c r="E434" s="169"/>
      <c r="F434" s="169"/>
      <c r="G434" s="171"/>
    </row>
    <row r="435" spans="2:7" s="157" customFormat="1" x14ac:dyDescent="0.3">
      <c r="B435" s="169"/>
      <c r="D435" s="170"/>
      <c r="E435" s="169"/>
      <c r="F435" s="169"/>
      <c r="G435" s="171"/>
    </row>
    <row r="436" spans="2:7" s="157" customFormat="1" x14ac:dyDescent="0.3">
      <c r="B436" s="169"/>
      <c r="D436" s="170"/>
      <c r="E436" s="169"/>
      <c r="F436" s="169"/>
      <c r="G436" s="171"/>
    </row>
    <row r="437" spans="2:7" s="157" customFormat="1" x14ac:dyDescent="0.3">
      <c r="B437" s="169"/>
      <c r="D437" s="170"/>
      <c r="E437" s="169"/>
      <c r="F437" s="169"/>
      <c r="G437" s="171"/>
    </row>
    <row r="438" spans="2:7" s="157" customFormat="1" x14ac:dyDescent="0.3">
      <c r="B438" s="169"/>
      <c r="D438" s="170"/>
      <c r="E438" s="169"/>
      <c r="F438" s="169"/>
      <c r="G438" s="171"/>
    </row>
    <row r="439" spans="2:7" s="157" customFormat="1" x14ac:dyDescent="0.3">
      <c r="B439" s="169"/>
      <c r="D439" s="170"/>
      <c r="E439" s="169"/>
      <c r="F439" s="169"/>
      <c r="G439" s="171"/>
    </row>
    <row r="440" spans="2:7" s="157" customFormat="1" x14ac:dyDescent="0.3">
      <c r="B440" s="169"/>
      <c r="D440" s="170"/>
      <c r="E440" s="169"/>
      <c r="F440" s="169"/>
      <c r="G440" s="171"/>
    </row>
    <row r="441" spans="2:7" s="157" customFormat="1" x14ac:dyDescent="0.3">
      <c r="B441" s="169"/>
      <c r="D441" s="170"/>
      <c r="E441" s="169"/>
      <c r="F441" s="169"/>
      <c r="G441" s="171"/>
    </row>
    <row r="442" spans="2:7" s="157" customFormat="1" x14ac:dyDescent="0.3">
      <c r="B442" s="169"/>
      <c r="D442" s="170"/>
      <c r="E442" s="169"/>
      <c r="F442" s="169"/>
      <c r="G442" s="171"/>
    </row>
    <row r="443" spans="2:7" s="157" customFormat="1" x14ac:dyDescent="0.3">
      <c r="B443" s="169"/>
      <c r="D443" s="170"/>
      <c r="E443" s="169"/>
      <c r="F443" s="169"/>
      <c r="G443" s="171"/>
    </row>
    <row r="444" spans="2:7" s="157" customFormat="1" x14ac:dyDescent="0.3">
      <c r="B444" s="169"/>
      <c r="D444" s="170"/>
      <c r="E444" s="169"/>
      <c r="F444" s="169"/>
      <c r="G444" s="171"/>
    </row>
    <row r="445" spans="2:7" s="157" customFormat="1" x14ac:dyDescent="0.3">
      <c r="B445" s="169"/>
      <c r="D445" s="170"/>
      <c r="E445" s="169"/>
      <c r="F445" s="169"/>
      <c r="G445" s="171"/>
    </row>
    <row r="446" spans="2:7" s="157" customFormat="1" x14ac:dyDescent="0.3">
      <c r="B446" s="169"/>
      <c r="D446" s="170"/>
      <c r="E446" s="169"/>
      <c r="F446" s="169"/>
      <c r="G446" s="171"/>
    </row>
    <row r="447" spans="2:7" s="157" customFormat="1" x14ac:dyDescent="0.3">
      <c r="B447" s="169"/>
      <c r="D447" s="170"/>
      <c r="E447" s="169"/>
      <c r="F447" s="169"/>
      <c r="G447" s="171"/>
    </row>
    <row r="448" spans="2:7" s="157" customFormat="1" x14ac:dyDescent="0.3">
      <c r="B448" s="169"/>
      <c r="D448" s="170"/>
      <c r="E448" s="169"/>
      <c r="F448" s="169"/>
      <c r="G448" s="171"/>
    </row>
    <row r="449" spans="2:7" s="157" customFormat="1" x14ac:dyDescent="0.3">
      <c r="B449" s="169"/>
      <c r="D449" s="170"/>
      <c r="E449" s="169"/>
      <c r="F449" s="169"/>
      <c r="G449" s="171"/>
    </row>
    <row r="450" spans="2:7" s="157" customFormat="1" x14ac:dyDescent="0.3">
      <c r="B450" s="169"/>
      <c r="D450" s="170"/>
      <c r="E450" s="169"/>
      <c r="F450" s="169"/>
      <c r="G450" s="171"/>
    </row>
    <row r="451" spans="2:7" s="157" customFormat="1" x14ac:dyDescent="0.3">
      <c r="B451" s="169"/>
      <c r="D451" s="170"/>
      <c r="E451" s="169"/>
      <c r="F451" s="169"/>
      <c r="G451" s="171"/>
    </row>
    <row r="452" spans="2:7" s="157" customFormat="1" x14ac:dyDescent="0.3">
      <c r="B452" s="169"/>
      <c r="D452" s="170"/>
      <c r="E452" s="169"/>
      <c r="F452" s="169"/>
      <c r="G452" s="171"/>
    </row>
    <row r="453" spans="2:7" s="157" customFormat="1" x14ac:dyDescent="0.3">
      <c r="B453" s="169"/>
      <c r="D453" s="170"/>
      <c r="E453" s="169"/>
      <c r="F453" s="169"/>
      <c r="G453" s="171"/>
    </row>
    <row r="454" spans="2:7" s="157" customFormat="1" x14ac:dyDescent="0.3">
      <c r="B454" s="169"/>
      <c r="D454" s="170"/>
      <c r="E454" s="169"/>
      <c r="F454" s="169"/>
      <c r="G454" s="171"/>
    </row>
    <row r="455" spans="2:7" s="157" customFormat="1" x14ac:dyDescent="0.3">
      <c r="B455" s="169"/>
      <c r="D455" s="170"/>
      <c r="E455" s="169"/>
      <c r="F455" s="169"/>
      <c r="G455" s="171"/>
    </row>
    <row r="456" spans="2:7" s="157" customFormat="1" x14ac:dyDescent="0.3">
      <c r="B456" s="169"/>
      <c r="D456" s="170"/>
      <c r="E456" s="169"/>
      <c r="F456" s="169"/>
      <c r="G456" s="171"/>
    </row>
    <row r="457" spans="2:7" s="157" customFormat="1" x14ac:dyDescent="0.3">
      <c r="B457" s="169"/>
      <c r="D457" s="170"/>
      <c r="E457" s="169"/>
      <c r="F457" s="169"/>
      <c r="G457" s="171"/>
    </row>
    <row r="458" spans="2:7" s="157" customFormat="1" x14ac:dyDescent="0.3">
      <c r="B458" s="169"/>
      <c r="D458" s="170"/>
      <c r="E458" s="169"/>
      <c r="F458" s="169"/>
      <c r="G458" s="171"/>
    </row>
    <row r="459" spans="2:7" s="157" customFormat="1" x14ac:dyDescent="0.3">
      <c r="B459" s="169"/>
      <c r="D459" s="170"/>
      <c r="E459" s="169"/>
      <c r="F459" s="169"/>
      <c r="G459" s="171"/>
    </row>
    <row r="460" spans="2:7" s="157" customFormat="1" x14ac:dyDescent="0.3">
      <c r="B460" s="169"/>
      <c r="D460" s="170"/>
      <c r="E460" s="169"/>
      <c r="F460" s="169"/>
      <c r="G460" s="171"/>
    </row>
    <row r="461" spans="2:7" s="157" customFormat="1" x14ac:dyDescent="0.3">
      <c r="B461" s="169"/>
      <c r="D461" s="170"/>
      <c r="E461" s="169"/>
      <c r="F461" s="169"/>
      <c r="G461" s="171"/>
    </row>
    <row r="462" spans="2:7" s="157" customFormat="1" x14ac:dyDescent="0.3">
      <c r="B462" s="169"/>
      <c r="D462" s="170"/>
      <c r="E462" s="169"/>
      <c r="F462" s="169"/>
      <c r="G462" s="171"/>
    </row>
    <row r="463" spans="2:7" s="157" customFormat="1" x14ac:dyDescent="0.3">
      <c r="B463" s="169"/>
      <c r="D463" s="170"/>
      <c r="E463" s="169"/>
      <c r="F463" s="169"/>
      <c r="G463" s="171"/>
    </row>
    <row r="464" spans="2:7" s="157" customFormat="1" x14ac:dyDescent="0.3">
      <c r="B464" s="169"/>
      <c r="D464" s="170"/>
      <c r="E464" s="169"/>
      <c r="F464" s="169"/>
      <c r="G464" s="171"/>
    </row>
    <row r="465" spans="2:7" s="157" customFormat="1" x14ac:dyDescent="0.3">
      <c r="B465" s="169"/>
      <c r="D465" s="170"/>
      <c r="E465" s="169"/>
      <c r="F465" s="169"/>
      <c r="G465" s="171"/>
    </row>
    <row r="466" spans="2:7" s="157" customFormat="1" x14ac:dyDescent="0.3">
      <c r="B466" s="169"/>
      <c r="D466" s="170"/>
      <c r="E466" s="169"/>
      <c r="F466" s="169"/>
      <c r="G466" s="171"/>
    </row>
    <row r="467" spans="2:7" s="157" customFormat="1" x14ac:dyDescent="0.3">
      <c r="B467" s="169"/>
      <c r="D467" s="170"/>
      <c r="E467" s="169"/>
      <c r="F467" s="169"/>
      <c r="G467" s="171"/>
    </row>
    <row r="468" spans="2:7" s="157" customFormat="1" x14ac:dyDescent="0.3">
      <c r="B468" s="169"/>
      <c r="D468" s="170"/>
      <c r="E468" s="169"/>
      <c r="F468" s="169"/>
      <c r="G468" s="171"/>
    </row>
    <row r="469" spans="2:7" s="157" customFormat="1" x14ac:dyDescent="0.3">
      <c r="B469" s="169"/>
      <c r="D469" s="170"/>
      <c r="E469" s="169"/>
      <c r="F469" s="169"/>
      <c r="G469" s="171"/>
    </row>
    <row r="470" spans="2:7" s="157" customFormat="1" x14ac:dyDescent="0.3">
      <c r="B470" s="169"/>
      <c r="D470" s="170"/>
      <c r="E470" s="169"/>
      <c r="F470" s="169"/>
      <c r="G470" s="171"/>
    </row>
    <row r="471" spans="2:7" s="157" customFormat="1" x14ac:dyDescent="0.3">
      <c r="B471" s="169"/>
      <c r="D471" s="170"/>
      <c r="E471" s="169"/>
      <c r="F471" s="169"/>
      <c r="G471" s="171"/>
    </row>
    <row r="472" spans="2:7" s="157" customFormat="1" x14ac:dyDescent="0.3">
      <c r="B472" s="169"/>
      <c r="D472" s="170"/>
      <c r="E472" s="169"/>
      <c r="F472" s="169"/>
      <c r="G472" s="171"/>
    </row>
    <row r="473" spans="2:7" s="157" customFormat="1" x14ac:dyDescent="0.3">
      <c r="B473" s="169"/>
      <c r="D473" s="170"/>
      <c r="E473" s="169"/>
      <c r="F473" s="169"/>
      <c r="G473" s="171"/>
    </row>
    <row r="474" spans="2:7" s="157" customFormat="1" x14ac:dyDescent="0.3">
      <c r="B474" s="169"/>
      <c r="D474" s="170"/>
      <c r="E474" s="169"/>
      <c r="F474" s="169"/>
      <c r="G474" s="171"/>
    </row>
    <row r="475" spans="2:7" s="157" customFormat="1" x14ac:dyDescent="0.3">
      <c r="B475" s="169"/>
      <c r="D475" s="170"/>
      <c r="E475" s="169"/>
      <c r="F475" s="169"/>
      <c r="G475" s="171"/>
    </row>
    <row r="476" spans="2:7" s="157" customFormat="1" x14ac:dyDescent="0.3">
      <c r="B476" s="169"/>
      <c r="D476" s="170"/>
      <c r="E476" s="169"/>
      <c r="F476" s="169"/>
      <c r="G476" s="171"/>
    </row>
    <row r="477" spans="2:7" s="157" customFormat="1" x14ac:dyDescent="0.3">
      <c r="B477" s="169"/>
      <c r="D477" s="170"/>
      <c r="E477" s="169"/>
      <c r="F477" s="169"/>
      <c r="G477" s="171"/>
    </row>
    <row r="478" spans="2:7" s="157" customFormat="1" x14ac:dyDescent="0.3">
      <c r="B478" s="169"/>
      <c r="D478" s="170"/>
      <c r="E478" s="169"/>
      <c r="F478" s="169"/>
      <c r="G478" s="171"/>
    </row>
    <row r="479" spans="2:7" s="157" customFormat="1" x14ac:dyDescent="0.3">
      <c r="B479" s="169"/>
      <c r="D479" s="170"/>
      <c r="E479" s="169"/>
      <c r="F479" s="169"/>
      <c r="G479" s="171"/>
    </row>
    <row r="480" spans="2:7" s="157" customFormat="1" x14ac:dyDescent="0.3">
      <c r="B480" s="169"/>
      <c r="D480" s="170"/>
      <c r="E480" s="169"/>
      <c r="F480" s="169"/>
      <c r="G480" s="171"/>
    </row>
    <row r="481" spans="2:7" s="157" customFormat="1" x14ac:dyDescent="0.3">
      <c r="B481" s="169"/>
      <c r="D481" s="170"/>
      <c r="E481" s="169"/>
      <c r="F481" s="169"/>
      <c r="G481" s="171"/>
    </row>
    <row r="482" spans="2:7" s="157" customFormat="1" x14ac:dyDescent="0.3">
      <c r="B482" s="169"/>
      <c r="D482" s="170"/>
      <c r="E482" s="169"/>
      <c r="F482" s="169"/>
      <c r="G482" s="171"/>
    </row>
    <row r="483" spans="2:7" s="157" customFormat="1" x14ac:dyDescent="0.3">
      <c r="B483" s="169"/>
      <c r="D483" s="170"/>
      <c r="E483" s="169"/>
      <c r="F483" s="169"/>
      <c r="G483" s="171"/>
    </row>
    <row r="484" spans="2:7" s="157" customFormat="1" x14ac:dyDescent="0.3">
      <c r="B484" s="169"/>
      <c r="D484" s="170"/>
      <c r="E484" s="169"/>
      <c r="F484" s="169"/>
      <c r="G484" s="171"/>
    </row>
    <row r="485" spans="2:7" s="157" customFormat="1" x14ac:dyDescent="0.3">
      <c r="B485" s="169"/>
      <c r="D485" s="170"/>
      <c r="E485" s="169"/>
      <c r="F485" s="169"/>
      <c r="G485" s="171"/>
    </row>
    <row r="486" spans="2:7" s="157" customFormat="1" x14ac:dyDescent="0.3">
      <c r="B486" s="169"/>
      <c r="D486" s="170"/>
      <c r="E486" s="169"/>
      <c r="F486" s="169"/>
      <c r="G486" s="171"/>
    </row>
    <row r="487" spans="2:7" s="157" customFormat="1" x14ac:dyDescent="0.3">
      <c r="B487" s="169"/>
      <c r="D487" s="170"/>
      <c r="E487" s="169"/>
      <c r="F487" s="169"/>
      <c r="G487" s="171"/>
    </row>
    <row r="488" spans="2:7" s="157" customFormat="1" x14ac:dyDescent="0.3">
      <c r="B488" s="169"/>
      <c r="D488" s="170"/>
      <c r="E488" s="169"/>
      <c r="F488" s="169"/>
      <c r="G488" s="171"/>
    </row>
    <row r="489" spans="2:7" s="157" customFormat="1" x14ac:dyDescent="0.3">
      <c r="B489" s="169"/>
      <c r="D489" s="170"/>
      <c r="E489" s="169"/>
      <c r="F489" s="169"/>
      <c r="G489" s="171"/>
    </row>
    <row r="490" spans="2:7" s="157" customFormat="1" x14ac:dyDescent="0.3">
      <c r="B490" s="169"/>
      <c r="D490" s="170"/>
      <c r="E490" s="169"/>
      <c r="F490" s="169"/>
      <c r="G490" s="171"/>
    </row>
    <row r="491" spans="2:7" s="157" customFormat="1" x14ac:dyDescent="0.3">
      <c r="B491" s="169"/>
      <c r="D491" s="170"/>
      <c r="E491" s="169"/>
      <c r="F491" s="169"/>
      <c r="G491" s="171"/>
    </row>
    <row r="492" spans="2:7" s="157" customFormat="1" x14ac:dyDescent="0.3">
      <c r="B492" s="169"/>
      <c r="D492" s="170"/>
      <c r="E492" s="169"/>
      <c r="F492" s="169"/>
      <c r="G492" s="171"/>
    </row>
    <row r="493" spans="2:7" s="157" customFormat="1" x14ac:dyDescent="0.3">
      <c r="B493" s="169"/>
      <c r="D493" s="170"/>
      <c r="E493" s="169"/>
      <c r="F493" s="169"/>
      <c r="G493" s="171"/>
    </row>
    <row r="494" spans="2:7" s="157" customFormat="1" x14ac:dyDescent="0.3">
      <c r="B494" s="169"/>
      <c r="D494" s="170"/>
      <c r="E494" s="169"/>
      <c r="F494" s="169"/>
      <c r="G494" s="171"/>
    </row>
    <row r="495" spans="2:7" s="157" customFormat="1" x14ac:dyDescent="0.3">
      <c r="B495" s="169"/>
      <c r="D495" s="170"/>
      <c r="E495" s="169"/>
      <c r="F495" s="169"/>
      <c r="G495" s="171"/>
    </row>
    <row r="496" spans="2:7" s="157" customFormat="1" x14ac:dyDescent="0.3">
      <c r="B496" s="169"/>
      <c r="D496" s="170"/>
      <c r="E496" s="169"/>
      <c r="F496" s="169"/>
      <c r="G496" s="171"/>
    </row>
    <row r="497" spans="2:7" s="157" customFormat="1" x14ac:dyDescent="0.3">
      <c r="B497" s="169"/>
      <c r="D497" s="170"/>
      <c r="E497" s="169"/>
      <c r="F497" s="169"/>
      <c r="G497" s="171"/>
    </row>
    <row r="498" spans="2:7" s="157" customFormat="1" x14ac:dyDescent="0.3">
      <c r="B498" s="169"/>
      <c r="D498" s="170"/>
      <c r="E498" s="169"/>
      <c r="F498" s="169"/>
      <c r="G498" s="171"/>
    </row>
    <row r="499" spans="2:7" s="157" customFormat="1" x14ac:dyDescent="0.3">
      <c r="B499" s="169"/>
      <c r="D499" s="170"/>
      <c r="E499" s="169"/>
      <c r="F499" s="169"/>
      <c r="G499" s="171"/>
    </row>
    <row r="500" spans="2:7" s="157" customFormat="1" x14ac:dyDescent="0.3">
      <c r="B500" s="169"/>
      <c r="D500" s="170"/>
      <c r="E500" s="169"/>
      <c r="F500" s="169"/>
      <c r="G500" s="171"/>
    </row>
    <row r="501" spans="2:7" s="157" customFormat="1" x14ac:dyDescent="0.3">
      <c r="B501" s="169"/>
      <c r="D501" s="170"/>
      <c r="E501" s="169"/>
      <c r="F501" s="169"/>
      <c r="G501" s="171"/>
    </row>
    <row r="502" spans="2:7" s="157" customFormat="1" x14ac:dyDescent="0.3">
      <c r="B502" s="169"/>
      <c r="D502" s="170"/>
      <c r="E502" s="169"/>
      <c r="F502" s="169"/>
      <c r="G502" s="171"/>
    </row>
    <row r="503" spans="2:7" s="157" customFormat="1" x14ac:dyDescent="0.3">
      <c r="B503" s="169"/>
      <c r="D503" s="170"/>
      <c r="E503" s="169"/>
      <c r="F503" s="169"/>
      <c r="G503" s="171"/>
    </row>
    <row r="504" spans="2:7" s="157" customFormat="1" x14ac:dyDescent="0.3">
      <c r="B504" s="169"/>
      <c r="D504" s="170"/>
      <c r="E504" s="169"/>
      <c r="F504" s="169"/>
      <c r="G504" s="171"/>
    </row>
    <row r="505" spans="2:7" s="157" customFormat="1" x14ac:dyDescent="0.3">
      <c r="B505" s="169"/>
      <c r="D505" s="170"/>
      <c r="E505" s="169"/>
      <c r="F505" s="169"/>
      <c r="G505" s="171"/>
    </row>
    <row r="506" spans="2:7" s="157" customFormat="1" x14ac:dyDescent="0.3">
      <c r="B506" s="169"/>
      <c r="D506" s="170"/>
      <c r="E506" s="169"/>
      <c r="F506" s="169"/>
      <c r="G506" s="171"/>
    </row>
    <row r="507" spans="2:7" s="157" customFormat="1" x14ac:dyDescent="0.3">
      <c r="B507" s="169"/>
      <c r="D507" s="170"/>
      <c r="E507" s="169"/>
      <c r="F507" s="169"/>
      <c r="G507" s="171"/>
    </row>
    <row r="508" spans="2:7" s="157" customFormat="1" x14ac:dyDescent="0.3">
      <c r="B508" s="169"/>
      <c r="D508" s="170"/>
      <c r="E508" s="169"/>
      <c r="F508" s="169"/>
      <c r="G508" s="171"/>
    </row>
    <row r="509" spans="2:7" s="157" customFormat="1" x14ac:dyDescent="0.3">
      <c r="B509" s="169"/>
      <c r="D509" s="170"/>
      <c r="E509" s="169"/>
      <c r="F509" s="169"/>
      <c r="G509" s="171"/>
    </row>
    <row r="510" spans="2:7" s="157" customFormat="1" x14ac:dyDescent="0.3">
      <c r="B510" s="169"/>
      <c r="D510" s="170"/>
      <c r="E510" s="169"/>
      <c r="F510" s="169"/>
      <c r="G510" s="171"/>
    </row>
    <row r="511" spans="2:7" s="157" customFormat="1" x14ac:dyDescent="0.3">
      <c r="B511" s="169"/>
      <c r="D511" s="170"/>
      <c r="E511" s="169"/>
      <c r="F511" s="169"/>
      <c r="G511" s="171"/>
    </row>
    <row r="512" spans="2:7" s="157" customFormat="1" x14ac:dyDescent="0.3">
      <c r="B512" s="169"/>
      <c r="D512" s="170"/>
      <c r="E512" s="169"/>
      <c r="F512" s="169"/>
      <c r="G512" s="171"/>
    </row>
    <row r="513" spans="2:7" s="157" customFormat="1" x14ac:dyDescent="0.3">
      <c r="B513" s="169"/>
      <c r="D513" s="170"/>
      <c r="E513" s="169"/>
      <c r="F513" s="169"/>
      <c r="G513" s="171"/>
    </row>
    <row r="514" spans="2:7" s="157" customFormat="1" x14ac:dyDescent="0.3">
      <c r="B514" s="169"/>
      <c r="D514" s="170"/>
      <c r="E514" s="169"/>
      <c r="F514" s="169"/>
      <c r="G514" s="171"/>
    </row>
    <row r="515" spans="2:7" s="157" customFormat="1" x14ac:dyDescent="0.3">
      <c r="B515" s="169"/>
      <c r="D515" s="170"/>
      <c r="E515" s="169"/>
      <c r="F515" s="169"/>
      <c r="G515" s="171"/>
    </row>
    <row r="516" spans="2:7" s="157" customFormat="1" x14ac:dyDescent="0.3">
      <c r="B516" s="169"/>
      <c r="D516" s="170"/>
      <c r="E516" s="169"/>
      <c r="F516" s="169"/>
      <c r="G516" s="171"/>
    </row>
    <row r="517" spans="2:7" s="157" customFormat="1" x14ac:dyDescent="0.3">
      <c r="B517" s="169"/>
      <c r="D517" s="170"/>
      <c r="E517" s="169"/>
      <c r="F517" s="169"/>
      <c r="G517" s="171"/>
    </row>
    <row r="518" spans="2:7" s="157" customFormat="1" x14ac:dyDescent="0.3">
      <c r="B518" s="169"/>
      <c r="D518" s="170"/>
      <c r="E518" s="169"/>
      <c r="F518" s="169"/>
      <c r="G518" s="171"/>
    </row>
    <row r="519" spans="2:7" s="157" customFormat="1" x14ac:dyDescent="0.3">
      <c r="B519" s="169"/>
      <c r="D519" s="170"/>
      <c r="E519" s="169"/>
      <c r="F519" s="169"/>
      <c r="G519" s="171"/>
    </row>
    <row r="520" spans="2:7" s="157" customFormat="1" x14ac:dyDescent="0.3">
      <c r="B520" s="169"/>
      <c r="D520" s="170"/>
      <c r="E520" s="169"/>
      <c r="F520" s="169"/>
      <c r="G520" s="171"/>
    </row>
    <row r="521" spans="2:7" s="157" customFormat="1" x14ac:dyDescent="0.3">
      <c r="B521" s="169"/>
      <c r="D521" s="170"/>
      <c r="E521" s="169"/>
      <c r="F521" s="169"/>
      <c r="G521" s="171"/>
    </row>
    <row r="522" spans="2:7" s="157" customFormat="1" x14ac:dyDescent="0.3">
      <c r="B522" s="169"/>
      <c r="D522" s="170"/>
      <c r="E522" s="169"/>
      <c r="F522" s="169"/>
      <c r="G522" s="171"/>
    </row>
    <row r="523" spans="2:7" s="157" customFormat="1" x14ac:dyDescent="0.3">
      <c r="B523" s="169"/>
      <c r="D523" s="170"/>
      <c r="E523" s="169"/>
      <c r="F523" s="169"/>
      <c r="G523" s="171"/>
    </row>
    <row r="524" spans="2:7" s="157" customFormat="1" x14ac:dyDescent="0.3">
      <c r="B524" s="169"/>
      <c r="D524" s="170"/>
      <c r="E524" s="169"/>
      <c r="F524" s="169"/>
      <c r="G524" s="171"/>
    </row>
    <row r="525" spans="2:7" s="157" customFormat="1" x14ac:dyDescent="0.3">
      <c r="B525" s="169"/>
      <c r="D525" s="170"/>
      <c r="E525" s="169"/>
      <c r="F525" s="169"/>
      <c r="G525" s="171"/>
    </row>
    <row r="526" spans="2:7" s="157" customFormat="1" x14ac:dyDescent="0.3">
      <c r="B526" s="169"/>
      <c r="D526" s="170"/>
      <c r="E526" s="169"/>
      <c r="F526" s="169"/>
      <c r="G526" s="171"/>
    </row>
    <row r="527" spans="2:7" s="157" customFormat="1" x14ac:dyDescent="0.3">
      <c r="B527" s="169"/>
      <c r="D527" s="170"/>
      <c r="E527" s="169"/>
      <c r="F527" s="169"/>
      <c r="G527" s="171"/>
    </row>
    <row r="528" spans="2:7" s="157" customFormat="1" x14ac:dyDescent="0.3">
      <c r="B528" s="169"/>
      <c r="D528" s="170"/>
      <c r="E528" s="169"/>
      <c r="F528" s="169"/>
      <c r="G528" s="171"/>
    </row>
    <row r="529" spans="2:7" s="157" customFormat="1" x14ac:dyDescent="0.3">
      <c r="B529" s="169"/>
      <c r="D529" s="170"/>
      <c r="E529" s="169"/>
      <c r="F529" s="169"/>
      <c r="G529" s="171"/>
    </row>
    <row r="530" spans="2:7" s="157" customFormat="1" x14ac:dyDescent="0.3">
      <c r="B530" s="169"/>
      <c r="D530" s="170"/>
      <c r="E530" s="169"/>
      <c r="F530" s="169"/>
      <c r="G530" s="171"/>
    </row>
    <row r="531" spans="2:7" s="157" customFormat="1" x14ac:dyDescent="0.3">
      <c r="B531" s="169"/>
      <c r="D531" s="170"/>
      <c r="E531" s="169"/>
      <c r="F531" s="169"/>
      <c r="G531" s="171"/>
    </row>
    <row r="532" spans="2:7" s="157" customFormat="1" x14ac:dyDescent="0.3">
      <c r="B532" s="169"/>
      <c r="D532" s="170"/>
      <c r="E532" s="169"/>
      <c r="F532" s="169"/>
      <c r="G532" s="171"/>
    </row>
    <row r="533" spans="2:7" s="157" customFormat="1" x14ac:dyDescent="0.3">
      <c r="B533" s="169"/>
      <c r="D533" s="170"/>
      <c r="E533" s="169"/>
      <c r="F533" s="169"/>
      <c r="G533" s="171"/>
    </row>
    <row r="534" spans="2:7" s="157" customFormat="1" x14ac:dyDescent="0.3">
      <c r="B534" s="169"/>
      <c r="D534" s="170"/>
      <c r="E534" s="169"/>
      <c r="F534" s="169"/>
      <c r="G534" s="171"/>
    </row>
    <row r="535" spans="2:7" s="157" customFormat="1" x14ac:dyDescent="0.3">
      <c r="B535" s="169"/>
      <c r="D535" s="170"/>
      <c r="E535" s="169"/>
      <c r="F535" s="169"/>
      <c r="G535" s="171"/>
    </row>
    <row r="536" spans="2:7" s="157" customFormat="1" x14ac:dyDescent="0.3">
      <c r="B536" s="169"/>
      <c r="D536" s="170"/>
      <c r="E536" s="169"/>
      <c r="F536" s="169"/>
      <c r="G536" s="171"/>
    </row>
    <row r="537" spans="2:7" s="157" customFormat="1" x14ac:dyDescent="0.3">
      <c r="B537" s="169"/>
      <c r="D537" s="170"/>
      <c r="E537" s="169"/>
      <c r="F537" s="169"/>
      <c r="G537" s="171"/>
    </row>
    <row r="538" spans="2:7" s="157" customFormat="1" x14ac:dyDescent="0.3">
      <c r="B538" s="169"/>
      <c r="D538" s="170"/>
      <c r="E538" s="169"/>
      <c r="F538" s="169"/>
      <c r="G538" s="171"/>
    </row>
    <row r="539" spans="2:7" s="157" customFormat="1" x14ac:dyDescent="0.3">
      <c r="B539" s="169"/>
      <c r="D539" s="170"/>
      <c r="E539" s="169"/>
      <c r="F539" s="169"/>
      <c r="G539" s="171"/>
    </row>
    <row r="540" spans="2:7" s="157" customFormat="1" x14ac:dyDescent="0.3">
      <c r="B540" s="169"/>
      <c r="D540" s="170"/>
      <c r="E540" s="169"/>
      <c r="F540" s="169"/>
      <c r="G540" s="171"/>
    </row>
    <row r="541" spans="2:7" s="157" customFormat="1" x14ac:dyDescent="0.3">
      <c r="B541" s="169"/>
      <c r="D541" s="170"/>
      <c r="E541" s="169"/>
      <c r="F541" s="169"/>
      <c r="G541" s="171"/>
    </row>
    <row r="542" spans="2:7" s="157" customFormat="1" x14ac:dyDescent="0.3">
      <c r="B542" s="169"/>
      <c r="D542" s="170"/>
      <c r="E542" s="169"/>
      <c r="F542" s="169"/>
      <c r="G542" s="171"/>
    </row>
    <row r="543" spans="2:7" s="157" customFormat="1" x14ac:dyDescent="0.3">
      <c r="B543" s="169"/>
      <c r="D543" s="170"/>
      <c r="E543" s="169"/>
      <c r="F543" s="169"/>
      <c r="G543" s="171"/>
    </row>
    <row r="544" spans="2:7" s="157" customFormat="1" x14ac:dyDescent="0.3">
      <c r="B544" s="169"/>
      <c r="D544" s="170"/>
      <c r="E544" s="169"/>
      <c r="F544" s="169"/>
      <c r="G544" s="171"/>
    </row>
    <row r="545" spans="2:7" s="157" customFormat="1" x14ac:dyDescent="0.3">
      <c r="B545" s="169"/>
      <c r="D545" s="170"/>
      <c r="E545" s="169"/>
      <c r="F545" s="169"/>
      <c r="G545" s="171"/>
    </row>
    <row r="546" spans="2:7" s="157" customFormat="1" x14ac:dyDescent="0.3">
      <c r="B546" s="169"/>
      <c r="D546" s="170"/>
      <c r="E546" s="169"/>
      <c r="F546" s="169"/>
      <c r="G546" s="171"/>
    </row>
    <row r="547" spans="2:7" s="157" customFormat="1" x14ac:dyDescent="0.3">
      <c r="B547" s="169"/>
      <c r="D547" s="170"/>
      <c r="E547" s="169"/>
      <c r="F547" s="169"/>
      <c r="G547" s="171"/>
    </row>
    <row r="548" spans="2:7" s="157" customFormat="1" x14ac:dyDescent="0.3">
      <c r="B548" s="169"/>
      <c r="D548" s="170"/>
      <c r="E548" s="169"/>
      <c r="F548" s="169"/>
      <c r="G548" s="171"/>
    </row>
    <row r="549" spans="2:7" s="157" customFormat="1" x14ac:dyDescent="0.3">
      <c r="B549" s="169"/>
      <c r="D549" s="170"/>
      <c r="E549" s="169"/>
      <c r="F549" s="169"/>
      <c r="G549" s="171"/>
    </row>
    <row r="550" spans="2:7" s="157" customFormat="1" x14ac:dyDescent="0.3">
      <c r="B550" s="169"/>
      <c r="D550" s="170"/>
      <c r="E550" s="169"/>
      <c r="F550" s="169"/>
      <c r="G550" s="171"/>
    </row>
    <row r="551" spans="2:7" s="157" customFormat="1" x14ac:dyDescent="0.3">
      <c r="B551" s="169"/>
      <c r="D551" s="170"/>
      <c r="E551" s="169"/>
      <c r="F551" s="169"/>
      <c r="G551" s="171"/>
    </row>
    <row r="552" spans="2:7" s="157" customFormat="1" x14ac:dyDescent="0.3">
      <c r="B552" s="169"/>
      <c r="D552" s="170"/>
      <c r="E552" s="169"/>
      <c r="F552" s="169"/>
      <c r="G552" s="171"/>
    </row>
    <row r="553" spans="2:7" s="157" customFormat="1" x14ac:dyDescent="0.3">
      <c r="B553" s="169"/>
      <c r="D553" s="170"/>
      <c r="E553" s="169"/>
      <c r="F553" s="169"/>
      <c r="G553" s="171"/>
    </row>
    <row r="554" spans="2:7" s="157" customFormat="1" x14ac:dyDescent="0.3">
      <c r="B554" s="169"/>
      <c r="D554" s="170"/>
      <c r="E554" s="169"/>
      <c r="F554" s="169"/>
      <c r="G554" s="171"/>
    </row>
    <row r="555" spans="2:7" s="157" customFormat="1" x14ac:dyDescent="0.3">
      <c r="B555" s="169"/>
      <c r="D555" s="170"/>
      <c r="E555" s="169"/>
      <c r="F555" s="169"/>
      <c r="G555" s="171"/>
    </row>
    <row r="556" spans="2:7" s="157" customFormat="1" x14ac:dyDescent="0.3">
      <c r="B556" s="169"/>
      <c r="D556" s="170"/>
      <c r="E556" s="169"/>
      <c r="F556" s="169"/>
      <c r="G556" s="171"/>
    </row>
    <row r="557" spans="2:7" s="157" customFormat="1" x14ac:dyDescent="0.3">
      <c r="B557" s="169"/>
      <c r="D557" s="170"/>
      <c r="E557" s="169"/>
      <c r="F557" s="169"/>
      <c r="G557" s="171"/>
    </row>
    <row r="558" spans="2:7" s="157" customFormat="1" x14ac:dyDescent="0.3">
      <c r="B558" s="169"/>
      <c r="D558" s="170"/>
      <c r="E558" s="169"/>
      <c r="F558" s="169"/>
      <c r="G558" s="171"/>
    </row>
    <row r="559" spans="2:7" s="157" customFormat="1" x14ac:dyDescent="0.3">
      <c r="B559" s="169"/>
      <c r="D559" s="170"/>
      <c r="E559" s="169"/>
      <c r="F559" s="169"/>
      <c r="G559" s="171"/>
    </row>
    <row r="560" spans="2:7" s="157" customFormat="1" x14ac:dyDescent="0.3">
      <c r="B560" s="169"/>
      <c r="D560" s="170"/>
      <c r="E560" s="169"/>
      <c r="F560" s="169"/>
      <c r="G560" s="171"/>
    </row>
    <row r="561" spans="2:7" s="157" customFormat="1" x14ac:dyDescent="0.3">
      <c r="B561" s="169"/>
      <c r="D561" s="170"/>
      <c r="E561" s="169"/>
      <c r="F561" s="169"/>
      <c r="G561" s="171"/>
    </row>
    <row r="562" spans="2:7" s="157" customFormat="1" x14ac:dyDescent="0.3">
      <c r="B562" s="169"/>
      <c r="D562" s="170"/>
      <c r="E562" s="169"/>
      <c r="F562" s="169"/>
      <c r="G562" s="171"/>
    </row>
    <row r="563" spans="2:7" s="157" customFormat="1" x14ac:dyDescent="0.3">
      <c r="B563" s="169"/>
      <c r="D563" s="170"/>
      <c r="E563" s="169"/>
      <c r="F563" s="169"/>
      <c r="G563" s="171"/>
    </row>
    <row r="564" spans="2:7" s="157" customFormat="1" x14ac:dyDescent="0.3">
      <c r="B564" s="169"/>
      <c r="D564" s="170"/>
      <c r="E564" s="169"/>
      <c r="F564" s="169"/>
      <c r="G564" s="171"/>
    </row>
    <row r="565" spans="2:7" s="157" customFormat="1" x14ac:dyDescent="0.3">
      <c r="B565" s="169"/>
      <c r="D565" s="170"/>
      <c r="E565" s="169"/>
      <c r="F565" s="169"/>
      <c r="G565" s="171"/>
    </row>
    <row r="566" spans="2:7" s="157" customFormat="1" x14ac:dyDescent="0.3">
      <c r="B566" s="169"/>
      <c r="D566" s="170"/>
      <c r="E566" s="169"/>
      <c r="F566" s="169"/>
      <c r="G566" s="171"/>
    </row>
    <row r="567" spans="2:7" s="157" customFormat="1" x14ac:dyDescent="0.3">
      <c r="B567" s="169"/>
      <c r="D567" s="170"/>
      <c r="E567" s="169"/>
      <c r="F567" s="169"/>
      <c r="G567" s="171"/>
    </row>
    <row r="568" spans="2:7" s="157" customFormat="1" x14ac:dyDescent="0.3">
      <c r="B568" s="169"/>
      <c r="D568" s="170"/>
      <c r="E568" s="169"/>
      <c r="F568" s="169"/>
      <c r="G568" s="171"/>
    </row>
    <row r="569" spans="2:7" s="157" customFormat="1" x14ac:dyDescent="0.3">
      <c r="B569" s="169"/>
      <c r="D569" s="170"/>
      <c r="E569" s="169"/>
      <c r="F569" s="169"/>
      <c r="G569" s="171"/>
    </row>
    <row r="570" spans="2:7" s="157" customFormat="1" x14ac:dyDescent="0.3">
      <c r="B570" s="169"/>
      <c r="D570" s="170"/>
      <c r="E570" s="169"/>
      <c r="F570" s="169"/>
      <c r="G570" s="171"/>
    </row>
    <row r="571" spans="2:7" s="157" customFormat="1" x14ac:dyDescent="0.3">
      <c r="B571" s="169"/>
      <c r="D571" s="170"/>
      <c r="E571" s="169"/>
      <c r="F571" s="169"/>
      <c r="G571" s="171"/>
    </row>
    <row r="572" spans="2:7" s="157" customFormat="1" x14ac:dyDescent="0.3">
      <c r="B572" s="169"/>
      <c r="D572" s="170"/>
      <c r="E572" s="169"/>
      <c r="F572" s="169"/>
      <c r="G572" s="171"/>
    </row>
    <row r="573" spans="2:7" s="157" customFormat="1" x14ac:dyDescent="0.3">
      <c r="B573" s="169"/>
      <c r="D573" s="170"/>
      <c r="E573" s="169"/>
      <c r="F573" s="169"/>
      <c r="G573" s="171"/>
    </row>
    <row r="574" spans="2:7" s="157" customFormat="1" x14ac:dyDescent="0.3">
      <c r="B574" s="169"/>
      <c r="D574" s="170"/>
      <c r="E574" s="169"/>
      <c r="F574" s="169"/>
      <c r="G574" s="171"/>
    </row>
    <row r="575" spans="2:7" s="157" customFormat="1" x14ac:dyDescent="0.3">
      <c r="B575" s="169"/>
      <c r="D575" s="170"/>
      <c r="E575" s="169"/>
      <c r="F575" s="169"/>
      <c r="G575" s="171"/>
    </row>
    <row r="576" spans="2:7" s="157" customFormat="1" x14ac:dyDescent="0.3">
      <c r="B576" s="169"/>
      <c r="D576" s="170"/>
      <c r="E576" s="169"/>
      <c r="F576" s="169"/>
      <c r="G576" s="171"/>
    </row>
    <row r="577" spans="2:7" s="157" customFormat="1" x14ac:dyDescent="0.3">
      <c r="B577" s="169"/>
      <c r="D577" s="170"/>
      <c r="E577" s="169"/>
      <c r="F577" s="169"/>
      <c r="G577" s="171"/>
    </row>
    <row r="578" spans="2:7" s="157" customFormat="1" x14ac:dyDescent="0.3">
      <c r="B578" s="169"/>
      <c r="D578" s="170"/>
      <c r="E578" s="169"/>
      <c r="F578" s="169"/>
      <c r="G578" s="171"/>
    </row>
    <row r="579" spans="2:7" s="157" customFormat="1" x14ac:dyDescent="0.3">
      <c r="B579" s="169"/>
      <c r="D579" s="170"/>
      <c r="E579" s="169"/>
      <c r="F579" s="169"/>
      <c r="G579" s="171"/>
    </row>
    <row r="580" spans="2:7" s="157" customFormat="1" x14ac:dyDescent="0.3">
      <c r="B580" s="169"/>
      <c r="D580" s="170"/>
      <c r="E580" s="169"/>
      <c r="F580" s="169"/>
      <c r="G580" s="171"/>
    </row>
    <row r="581" spans="2:7" s="157" customFormat="1" x14ac:dyDescent="0.3">
      <c r="B581" s="169"/>
      <c r="D581" s="170"/>
      <c r="E581" s="169"/>
      <c r="F581" s="169"/>
      <c r="G581" s="171"/>
    </row>
    <row r="582" spans="2:7" s="157" customFormat="1" x14ac:dyDescent="0.3">
      <c r="B582" s="169"/>
      <c r="D582" s="170"/>
      <c r="E582" s="169"/>
      <c r="F582" s="169"/>
      <c r="G582" s="171"/>
    </row>
    <row r="583" spans="2:7" s="157" customFormat="1" x14ac:dyDescent="0.3">
      <c r="B583" s="169"/>
      <c r="D583" s="170"/>
      <c r="E583" s="169"/>
      <c r="F583" s="169"/>
      <c r="G583" s="171"/>
    </row>
    <row r="584" spans="2:7" s="157" customFormat="1" x14ac:dyDescent="0.3">
      <c r="B584" s="169"/>
      <c r="D584" s="170"/>
      <c r="E584" s="169"/>
      <c r="F584" s="169"/>
      <c r="G584" s="171"/>
    </row>
    <row r="585" spans="2:7" s="157" customFormat="1" x14ac:dyDescent="0.3">
      <c r="B585" s="169"/>
      <c r="D585" s="170"/>
      <c r="E585" s="169"/>
      <c r="F585" s="169"/>
      <c r="G585" s="171"/>
    </row>
    <row r="586" spans="2:7" s="157" customFormat="1" x14ac:dyDescent="0.3">
      <c r="B586" s="169"/>
      <c r="D586" s="170"/>
      <c r="E586" s="169"/>
      <c r="F586" s="169"/>
      <c r="G586" s="171"/>
    </row>
    <row r="587" spans="2:7" s="157" customFormat="1" x14ac:dyDescent="0.3">
      <c r="B587" s="169"/>
      <c r="D587" s="170"/>
      <c r="E587" s="169"/>
      <c r="F587" s="169"/>
      <c r="G587" s="171"/>
    </row>
    <row r="588" spans="2:7" s="157" customFormat="1" x14ac:dyDescent="0.3">
      <c r="B588" s="169"/>
      <c r="D588" s="170"/>
      <c r="E588" s="169"/>
      <c r="F588" s="169"/>
      <c r="G588" s="171"/>
    </row>
    <row r="589" spans="2:7" s="157" customFormat="1" x14ac:dyDescent="0.3">
      <c r="B589" s="169"/>
      <c r="D589" s="170"/>
      <c r="E589" s="169"/>
      <c r="F589" s="169"/>
      <c r="G589" s="171"/>
    </row>
    <row r="590" spans="2:7" s="157" customFormat="1" x14ac:dyDescent="0.3">
      <c r="B590" s="169"/>
      <c r="D590" s="170"/>
      <c r="E590" s="169"/>
      <c r="F590" s="169"/>
      <c r="G590" s="171"/>
    </row>
    <row r="591" spans="2:7" s="157" customFormat="1" x14ac:dyDescent="0.3">
      <c r="B591" s="169"/>
      <c r="D591" s="170"/>
      <c r="E591" s="169"/>
      <c r="F591" s="169"/>
      <c r="G591" s="171"/>
    </row>
    <row r="592" spans="2:7" s="157" customFormat="1" x14ac:dyDescent="0.3">
      <c r="B592" s="169"/>
      <c r="D592" s="170"/>
      <c r="E592" s="169"/>
      <c r="F592" s="169"/>
      <c r="G592" s="171"/>
    </row>
    <row r="593" spans="2:7" s="157" customFormat="1" x14ac:dyDescent="0.3">
      <c r="B593" s="169"/>
      <c r="D593" s="170"/>
      <c r="E593" s="169"/>
      <c r="F593" s="169"/>
      <c r="G593" s="171"/>
    </row>
    <row r="594" spans="2:7" s="157" customFormat="1" x14ac:dyDescent="0.3">
      <c r="B594" s="169"/>
      <c r="D594" s="170"/>
      <c r="E594" s="169"/>
      <c r="F594" s="169"/>
      <c r="G594" s="171"/>
    </row>
    <row r="595" spans="2:7" s="157" customFormat="1" x14ac:dyDescent="0.3">
      <c r="B595" s="169"/>
      <c r="D595" s="170"/>
      <c r="E595" s="169"/>
      <c r="F595" s="169"/>
      <c r="G595" s="171"/>
    </row>
    <row r="596" spans="2:7" s="157" customFormat="1" x14ac:dyDescent="0.3">
      <c r="B596" s="169"/>
      <c r="D596" s="170"/>
      <c r="E596" s="169"/>
      <c r="F596" s="169"/>
      <c r="G596" s="171"/>
    </row>
    <row r="597" spans="2:7" s="157" customFormat="1" x14ac:dyDescent="0.3">
      <c r="B597" s="169"/>
      <c r="D597" s="170"/>
      <c r="E597" s="169"/>
      <c r="F597" s="169"/>
      <c r="G597" s="171"/>
    </row>
    <row r="598" spans="2:7" s="157" customFormat="1" x14ac:dyDescent="0.3">
      <c r="B598" s="169"/>
      <c r="D598" s="170"/>
      <c r="E598" s="169"/>
      <c r="F598" s="169"/>
      <c r="G598" s="171"/>
    </row>
    <row r="599" spans="2:7" s="157" customFormat="1" x14ac:dyDescent="0.3">
      <c r="B599" s="169"/>
      <c r="D599" s="170"/>
      <c r="E599" s="169"/>
      <c r="F599" s="169"/>
      <c r="G599" s="171"/>
    </row>
    <row r="600" spans="2:7" s="157" customFormat="1" x14ac:dyDescent="0.3">
      <c r="B600" s="169"/>
      <c r="D600" s="170"/>
      <c r="E600" s="169"/>
      <c r="F600" s="169"/>
      <c r="G600" s="171"/>
    </row>
    <row r="601" spans="2:7" s="157" customFormat="1" x14ac:dyDescent="0.3">
      <c r="B601" s="169"/>
      <c r="D601" s="170"/>
      <c r="E601" s="169"/>
      <c r="F601" s="169"/>
      <c r="G601" s="171"/>
    </row>
    <row r="602" spans="2:7" s="157" customFormat="1" x14ac:dyDescent="0.3">
      <c r="B602" s="169"/>
      <c r="D602" s="170"/>
      <c r="E602" s="169"/>
      <c r="F602" s="169"/>
      <c r="G602" s="171"/>
    </row>
    <row r="603" spans="2:7" s="157" customFormat="1" x14ac:dyDescent="0.3">
      <c r="B603" s="169"/>
      <c r="D603" s="170"/>
      <c r="E603" s="169"/>
      <c r="F603" s="169"/>
      <c r="G603" s="171"/>
    </row>
    <row r="604" spans="2:7" s="157" customFormat="1" x14ac:dyDescent="0.3">
      <c r="B604" s="169"/>
      <c r="D604" s="170"/>
      <c r="E604" s="169"/>
      <c r="F604" s="169"/>
      <c r="G604" s="171"/>
    </row>
    <row r="605" spans="2:7" s="157" customFormat="1" x14ac:dyDescent="0.3">
      <c r="B605" s="169"/>
      <c r="D605" s="170"/>
      <c r="E605" s="169"/>
      <c r="F605" s="169"/>
      <c r="G605" s="171"/>
    </row>
    <row r="606" spans="2:7" s="157" customFormat="1" x14ac:dyDescent="0.3">
      <c r="B606" s="169"/>
      <c r="D606" s="170"/>
      <c r="E606" s="169"/>
      <c r="F606" s="169"/>
      <c r="G606" s="171"/>
    </row>
    <row r="607" spans="2:7" s="157" customFormat="1" x14ac:dyDescent="0.3">
      <c r="B607" s="169"/>
      <c r="D607" s="170"/>
      <c r="E607" s="169"/>
      <c r="F607" s="169"/>
      <c r="G607" s="171"/>
    </row>
    <row r="608" spans="2:7" s="157" customFormat="1" x14ac:dyDescent="0.3">
      <c r="B608" s="169"/>
      <c r="D608" s="170"/>
      <c r="E608" s="169"/>
      <c r="F608" s="169"/>
      <c r="G608" s="171"/>
    </row>
    <row r="609" spans="2:7" s="157" customFormat="1" x14ac:dyDescent="0.3">
      <c r="B609" s="169"/>
      <c r="D609" s="170"/>
      <c r="E609" s="169"/>
      <c r="F609" s="169"/>
      <c r="G609" s="171"/>
    </row>
    <row r="610" spans="2:7" s="157" customFormat="1" x14ac:dyDescent="0.3">
      <c r="B610" s="169"/>
      <c r="D610" s="170"/>
      <c r="E610" s="169"/>
      <c r="F610" s="169"/>
      <c r="G610" s="171"/>
    </row>
    <row r="611" spans="2:7" s="157" customFormat="1" x14ac:dyDescent="0.3">
      <c r="B611" s="169"/>
      <c r="D611" s="170"/>
      <c r="E611" s="169"/>
      <c r="F611" s="169"/>
      <c r="G611" s="171"/>
    </row>
    <row r="612" spans="2:7" s="157" customFormat="1" x14ac:dyDescent="0.3">
      <c r="B612" s="169"/>
      <c r="D612" s="170"/>
      <c r="E612" s="169"/>
      <c r="F612" s="169"/>
      <c r="G612" s="171"/>
    </row>
    <row r="613" spans="2:7" s="157" customFormat="1" x14ac:dyDescent="0.3">
      <c r="B613" s="169"/>
      <c r="D613" s="170"/>
      <c r="E613" s="169"/>
      <c r="F613" s="169"/>
      <c r="G613" s="171"/>
    </row>
    <row r="614" spans="2:7" s="157" customFormat="1" x14ac:dyDescent="0.3">
      <c r="B614" s="169"/>
      <c r="D614" s="170"/>
      <c r="E614" s="169"/>
      <c r="F614" s="169"/>
      <c r="G614" s="171"/>
    </row>
    <row r="615" spans="2:7" s="157" customFormat="1" x14ac:dyDescent="0.3">
      <c r="B615" s="169"/>
      <c r="D615" s="170"/>
      <c r="E615" s="169"/>
      <c r="F615" s="169"/>
      <c r="G615" s="171"/>
    </row>
    <row r="616" spans="2:7" s="157" customFormat="1" x14ac:dyDescent="0.3">
      <c r="B616" s="169"/>
      <c r="D616" s="170"/>
      <c r="E616" s="169"/>
      <c r="F616" s="169"/>
      <c r="G616" s="171"/>
    </row>
    <row r="617" spans="2:7" s="157" customFormat="1" x14ac:dyDescent="0.3">
      <c r="B617" s="169"/>
      <c r="D617" s="170"/>
      <c r="E617" s="169"/>
      <c r="F617" s="169"/>
      <c r="G617" s="171"/>
    </row>
    <row r="618" spans="2:7" s="157" customFormat="1" x14ac:dyDescent="0.3">
      <c r="B618" s="169"/>
      <c r="D618" s="170"/>
      <c r="E618" s="169"/>
      <c r="F618" s="169"/>
      <c r="G618" s="171"/>
    </row>
    <row r="619" spans="2:7" s="157" customFormat="1" x14ac:dyDescent="0.3">
      <c r="B619" s="169"/>
      <c r="D619" s="170"/>
      <c r="E619" s="169"/>
      <c r="F619" s="169"/>
      <c r="G619" s="171"/>
    </row>
    <row r="620" spans="2:7" s="157" customFormat="1" x14ac:dyDescent="0.3">
      <c r="B620" s="169"/>
      <c r="D620" s="170"/>
      <c r="E620" s="169"/>
      <c r="F620" s="169"/>
      <c r="G620" s="171"/>
    </row>
    <row r="621" spans="2:7" s="157" customFormat="1" x14ac:dyDescent="0.3">
      <c r="B621" s="169"/>
      <c r="D621" s="170"/>
      <c r="E621" s="169"/>
      <c r="F621" s="169"/>
      <c r="G621" s="171"/>
    </row>
    <row r="622" spans="2:7" s="157" customFormat="1" x14ac:dyDescent="0.3">
      <c r="B622" s="169"/>
      <c r="D622" s="170"/>
      <c r="E622" s="169"/>
      <c r="F622" s="169"/>
      <c r="G622" s="171"/>
    </row>
    <row r="623" spans="2:7" s="157" customFormat="1" x14ac:dyDescent="0.3">
      <c r="B623" s="169"/>
      <c r="D623" s="170"/>
      <c r="E623" s="169"/>
      <c r="F623" s="169"/>
      <c r="G623" s="171"/>
    </row>
    <row r="624" spans="2:7" s="157" customFormat="1" x14ac:dyDescent="0.3">
      <c r="B624" s="169"/>
      <c r="D624" s="170"/>
      <c r="E624" s="169"/>
      <c r="F624" s="169"/>
      <c r="G624" s="171"/>
    </row>
    <row r="625" spans="2:7" s="157" customFormat="1" x14ac:dyDescent="0.3">
      <c r="B625" s="169"/>
      <c r="D625" s="170"/>
      <c r="E625" s="169"/>
      <c r="F625" s="169"/>
      <c r="G625" s="171"/>
    </row>
    <row r="626" spans="2:7" s="157" customFormat="1" x14ac:dyDescent="0.3">
      <c r="B626" s="169"/>
      <c r="D626" s="170"/>
      <c r="E626" s="169"/>
      <c r="F626" s="169"/>
      <c r="G626" s="171"/>
    </row>
    <row r="627" spans="2:7" s="157" customFormat="1" x14ac:dyDescent="0.3">
      <c r="B627" s="169"/>
      <c r="D627" s="170"/>
      <c r="E627" s="169"/>
      <c r="F627" s="169"/>
      <c r="G627" s="171"/>
    </row>
    <row r="628" spans="2:7" s="157" customFormat="1" x14ac:dyDescent="0.3">
      <c r="B628" s="169"/>
      <c r="D628" s="170"/>
      <c r="E628" s="169"/>
      <c r="F628" s="169"/>
      <c r="G628" s="171"/>
    </row>
    <row r="629" spans="2:7" s="157" customFormat="1" x14ac:dyDescent="0.3">
      <c r="B629" s="169"/>
      <c r="D629" s="170"/>
      <c r="E629" s="169"/>
      <c r="F629" s="169"/>
      <c r="G629" s="171"/>
    </row>
    <row r="630" spans="2:7" s="157" customFormat="1" x14ac:dyDescent="0.3">
      <c r="B630" s="169"/>
      <c r="D630" s="170"/>
      <c r="E630" s="169"/>
      <c r="F630" s="169"/>
      <c r="G630" s="171"/>
    </row>
    <row r="631" spans="2:7" s="157" customFormat="1" x14ac:dyDescent="0.3">
      <c r="B631" s="169"/>
      <c r="D631" s="170"/>
      <c r="E631" s="169"/>
      <c r="F631" s="169"/>
      <c r="G631" s="171"/>
    </row>
    <row r="632" spans="2:7" s="157" customFormat="1" x14ac:dyDescent="0.3">
      <c r="B632" s="169"/>
      <c r="D632" s="170"/>
      <c r="E632" s="169"/>
      <c r="F632" s="169"/>
      <c r="G632" s="171"/>
    </row>
    <row r="633" spans="2:7" s="157" customFormat="1" x14ac:dyDescent="0.3">
      <c r="B633" s="169"/>
      <c r="D633" s="170"/>
      <c r="E633" s="169"/>
      <c r="F633" s="169"/>
      <c r="G633" s="171"/>
    </row>
    <row r="634" spans="2:7" s="157" customFormat="1" x14ac:dyDescent="0.3">
      <c r="B634" s="169"/>
      <c r="D634" s="170"/>
      <c r="E634" s="169"/>
      <c r="F634" s="169"/>
      <c r="G634" s="171"/>
    </row>
    <row r="635" spans="2:7" s="157" customFormat="1" x14ac:dyDescent="0.3">
      <c r="B635" s="169"/>
      <c r="D635" s="170"/>
      <c r="E635" s="169"/>
      <c r="F635" s="169"/>
      <c r="G635" s="171"/>
    </row>
    <row r="636" spans="2:7" s="157" customFormat="1" x14ac:dyDescent="0.3">
      <c r="B636" s="169"/>
      <c r="D636" s="170"/>
      <c r="E636" s="169"/>
      <c r="F636" s="169"/>
      <c r="G636" s="171"/>
    </row>
    <row r="637" spans="2:7" s="157" customFormat="1" x14ac:dyDescent="0.3">
      <c r="B637" s="169"/>
      <c r="D637" s="170"/>
      <c r="E637" s="169"/>
      <c r="F637" s="169"/>
      <c r="G637" s="171"/>
    </row>
    <row r="638" spans="2:7" s="157" customFormat="1" x14ac:dyDescent="0.3">
      <c r="B638" s="169"/>
      <c r="D638" s="170"/>
      <c r="E638" s="169"/>
      <c r="F638" s="169"/>
      <c r="G638" s="171"/>
    </row>
    <row r="639" spans="2:7" s="157" customFormat="1" x14ac:dyDescent="0.3">
      <c r="B639" s="169"/>
      <c r="D639" s="170"/>
      <c r="E639" s="169"/>
      <c r="F639" s="169"/>
      <c r="G639" s="171"/>
    </row>
    <row r="640" spans="2:7" s="157" customFormat="1" x14ac:dyDescent="0.3">
      <c r="B640" s="169"/>
      <c r="D640" s="170"/>
      <c r="E640" s="169"/>
      <c r="F640" s="169"/>
      <c r="G640" s="171"/>
    </row>
    <row r="641" spans="2:7" s="157" customFormat="1" x14ac:dyDescent="0.3">
      <c r="B641" s="169"/>
      <c r="D641" s="170"/>
      <c r="E641" s="169"/>
      <c r="F641" s="169"/>
      <c r="G641" s="171"/>
    </row>
    <row r="642" spans="2:7" s="157" customFormat="1" x14ac:dyDescent="0.3">
      <c r="B642" s="169"/>
      <c r="D642" s="170"/>
      <c r="E642" s="169"/>
      <c r="F642" s="169"/>
      <c r="G642" s="171"/>
    </row>
    <row r="643" spans="2:7" s="157" customFormat="1" x14ac:dyDescent="0.3">
      <c r="B643" s="169"/>
      <c r="D643" s="170"/>
      <c r="E643" s="169"/>
      <c r="F643" s="169"/>
      <c r="G643" s="171"/>
    </row>
    <row r="644" spans="2:7" s="157" customFormat="1" x14ac:dyDescent="0.3">
      <c r="B644" s="169"/>
      <c r="D644" s="170"/>
      <c r="E644" s="169"/>
      <c r="F644" s="169"/>
      <c r="G644" s="171"/>
    </row>
    <row r="645" spans="2:7" s="157" customFormat="1" x14ac:dyDescent="0.3">
      <c r="B645" s="169"/>
      <c r="D645" s="170"/>
      <c r="E645" s="169"/>
      <c r="F645" s="169"/>
      <c r="G645" s="171"/>
    </row>
    <row r="646" spans="2:7" s="157" customFormat="1" x14ac:dyDescent="0.3">
      <c r="B646" s="169"/>
      <c r="D646" s="170"/>
      <c r="E646" s="169"/>
      <c r="F646" s="169"/>
      <c r="G646" s="171"/>
    </row>
    <row r="647" spans="2:7" s="157" customFormat="1" x14ac:dyDescent="0.3">
      <c r="B647" s="169"/>
      <c r="D647" s="170"/>
      <c r="E647" s="169"/>
      <c r="F647" s="169"/>
      <c r="G647" s="171"/>
    </row>
    <row r="648" spans="2:7" s="157" customFormat="1" x14ac:dyDescent="0.3">
      <c r="B648" s="169"/>
      <c r="D648" s="170"/>
      <c r="E648" s="169"/>
      <c r="F648" s="169"/>
      <c r="G648" s="171"/>
    </row>
    <row r="649" spans="2:7" s="157" customFormat="1" x14ac:dyDescent="0.3">
      <c r="B649" s="169"/>
      <c r="D649" s="170"/>
      <c r="E649" s="169"/>
      <c r="F649" s="169"/>
      <c r="G649" s="171"/>
    </row>
    <row r="650" spans="2:7" s="157" customFormat="1" x14ac:dyDescent="0.3">
      <c r="B650" s="169"/>
      <c r="D650" s="170"/>
      <c r="E650" s="169"/>
      <c r="F650" s="169"/>
      <c r="G650" s="171"/>
    </row>
    <row r="651" spans="2:7" s="157" customFormat="1" x14ac:dyDescent="0.3">
      <c r="B651" s="169"/>
      <c r="D651" s="170"/>
      <c r="E651" s="169"/>
      <c r="F651" s="169"/>
      <c r="G651" s="171"/>
    </row>
    <row r="652" spans="2:7" s="157" customFormat="1" x14ac:dyDescent="0.3">
      <c r="B652" s="169"/>
      <c r="D652" s="170"/>
      <c r="E652" s="169"/>
      <c r="F652" s="169"/>
      <c r="G652" s="171"/>
    </row>
    <row r="653" spans="2:7" s="157" customFormat="1" x14ac:dyDescent="0.3">
      <c r="B653" s="169"/>
      <c r="D653" s="170"/>
      <c r="E653" s="169"/>
      <c r="F653" s="169"/>
      <c r="G653" s="171"/>
    </row>
    <row r="654" spans="2:7" s="157" customFormat="1" x14ac:dyDescent="0.3">
      <c r="B654" s="169"/>
      <c r="D654" s="170"/>
      <c r="E654" s="169"/>
      <c r="F654" s="169"/>
      <c r="G654" s="171"/>
    </row>
    <row r="655" spans="2:7" s="157" customFormat="1" x14ac:dyDescent="0.3">
      <c r="B655" s="169"/>
      <c r="D655" s="170"/>
      <c r="E655" s="169"/>
      <c r="F655" s="169"/>
      <c r="G655" s="171"/>
    </row>
    <row r="656" spans="2:7" s="157" customFormat="1" x14ac:dyDescent="0.3">
      <c r="B656" s="169"/>
      <c r="D656" s="170"/>
      <c r="E656" s="169"/>
      <c r="F656" s="169"/>
      <c r="G656" s="171"/>
    </row>
    <row r="657" spans="2:7" s="157" customFormat="1" x14ac:dyDescent="0.3">
      <c r="B657" s="169"/>
      <c r="D657" s="170"/>
      <c r="E657" s="169"/>
      <c r="F657" s="169"/>
      <c r="G657" s="171"/>
    </row>
    <row r="658" spans="2:7" s="157" customFormat="1" x14ac:dyDescent="0.3">
      <c r="B658" s="169"/>
      <c r="D658" s="170"/>
      <c r="E658" s="169"/>
      <c r="F658" s="169"/>
      <c r="G658" s="171"/>
    </row>
    <row r="659" spans="2:7" s="157" customFormat="1" x14ac:dyDescent="0.3">
      <c r="B659" s="169"/>
      <c r="D659" s="170"/>
      <c r="E659" s="169"/>
      <c r="F659" s="169"/>
      <c r="G659" s="171"/>
    </row>
    <row r="660" spans="2:7" s="157" customFormat="1" x14ac:dyDescent="0.3">
      <c r="B660" s="169"/>
      <c r="D660" s="170"/>
      <c r="E660" s="169"/>
      <c r="F660" s="169"/>
      <c r="G660" s="171"/>
    </row>
    <row r="661" spans="2:7" s="157" customFormat="1" x14ac:dyDescent="0.3">
      <c r="B661" s="169"/>
      <c r="D661" s="170"/>
      <c r="E661" s="169"/>
      <c r="F661" s="169"/>
      <c r="G661" s="171"/>
    </row>
    <row r="662" spans="2:7" s="157" customFormat="1" x14ac:dyDescent="0.3">
      <c r="B662" s="169"/>
      <c r="D662" s="170"/>
      <c r="E662" s="169"/>
      <c r="F662" s="169"/>
      <c r="G662" s="171"/>
    </row>
    <row r="663" spans="2:7" s="157" customFormat="1" x14ac:dyDescent="0.3">
      <c r="B663" s="169"/>
      <c r="D663" s="170"/>
      <c r="E663" s="169"/>
      <c r="F663" s="169"/>
      <c r="G663" s="171"/>
    </row>
    <row r="664" spans="2:7" s="157" customFormat="1" x14ac:dyDescent="0.3">
      <c r="B664" s="169"/>
      <c r="D664" s="170"/>
      <c r="E664" s="169"/>
      <c r="F664" s="169"/>
      <c r="G664" s="171"/>
    </row>
    <row r="665" spans="2:7" s="157" customFormat="1" x14ac:dyDescent="0.3">
      <c r="B665" s="169"/>
      <c r="D665" s="170"/>
      <c r="E665" s="169"/>
      <c r="F665" s="169"/>
      <c r="G665" s="171"/>
    </row>
    <row r="666" spans="2:7" s="157" customFormat="1" x14ac:dyDescent="0.3">
      <c r="B666" s="169"/>
      <c r="D666" s="170"/>
      <c r="E666" s="169"/>
      <c r="F666" s="169"/>
      <c r="G666" s="171"/>
    </row>
    <row r="667" spans="2:7" s="157" customFormat="1" x14ac:dyDescent="0.3">
      <c r="B667" s="169"/>
      <c r="D667" s="170"/>
      <c r="E667" s="169"/>
      <c r="F667" s="169"/>
      <c r="G667" s="171"/>
    </row>
    <row r="668" spans="2:7" s="157" customFormat="1" x14ac:dyDescent="0.3">
      <c r="B668" s="169"/>
      <c r="D668" s="170"/>
      <c r="E668" s="169"/>
      <c r="F668" s="169"/>
      <c r="G668" s="171"/>
    </row>
    <row r="669" spans="2:7" s="157" customFormat="1" x14ac:dyDescent="0.3">
      <c r="B669" s="169"/>
      <c r="D669" s="170"/>
      <c r="E669" s="169"/>
      <c r="F669" s="169"/>
      <c r="G669" s="171"/>
    </row>
    <row r="670" spans="2:7" s="157" customFormat="1" x14ac:dyDescent="0.3">
      <c r="B670" s="169"/>
      <c r="D670" s="170"/>
      <c r="E670" s="169"/>
      <c r="F670" s="169"/>
      <c r="G670" s="171"/>
    </row>
    <row r="671" spans="2:7" s="157" customFormat="1" x14ac:dyDescent="0.3">
      <c r="B671" s="169"/>
      <c r="D671" s="170"/>
      <c r="E671" s="169"/>
      <c r="F671" s="169"/>
      <c r="G671" s="171"/>
    </row>
    <row r="672" spans="2:7" s="157" customFormat="1" x14ac:dyDescent="0.3">
      <c r="B672" s="169"/>
      <c r="D672" s="170"/>
      <c r="E672" s="169"/>
      <c r="F672" s="169"/>
      <c r="G672" s="171"/>
    </row>
    <row r="673" spans="2:7" s="157" customFormat="1" x14ac:dyDescent="0.3">
      <c r="B673" s="169"/>
      <c r="D673" s="170"/>
      <c r="E673" s="169"/>
      <c r="F673" s="169"/>
      <c r="G673" s="171"/>
    </row>
    <row r="674" spans="2:7" s="157" customFormat="1" x14ac:dyDescent="0.3">
      <c r="B674" s="169"/>
      <c r="D674" s="170"/>
      <c r="E674" s="169"/>
      <c r="F674" s="169"/>
      <c r="G674" s="171"/>
    </row>
    <row r="675" spans="2:7" s="157" customFormat="1" x14ac:dyDescent="0.3">
      <c r="B675" s="169"/>
      <c r="D675" s="170"/>
      <c r="E675" s="169"/>
      <c r="F675" s="169"/>
      <c r="G675" s="171"/>
    </row>
    <row r="676" spans="2:7" s="157" customFormat="1" x14ac:dyDescent="0.3">
      <c r="B676" s="169"/>
      <c r="D676" s="170"/>
      <c r="E676" s="169"/>
      <c r="F676" s="169"/>
      <c r="G676" s="171"/>
    </row>
    <row r="677" spans="2:7" s="157" customFormat="1" x14ac:dyDescent="0.3">
      <c r="B677" s="169"/>
      <c r="D677" s="170"/>
      <c r="E677" s="169"/>
      <c r="F677" s="169"/>
      <c r="G677" s="171"/>
    </row>
    <row r="678" spans="2:7" s="157" customFormat="1" x14ac:dyDescent="0.3">
      <c r="B678" s="169"/>
      <c r="D678" s="170"/>
      <c r="E678" s="169"/>
      <c r="F678" s="169"/>
      <c r="G678" s="171"/>
    </row>
    <row r="679" spans="2:7" s="157" customFormat="1" x14ac:dyDescent="0.3">
      <c r="B679" s="169"/>
      <c r="D679" s="170"/>
      <c r="E679" s="169"/>
      <c r="F679" s="169"/>
      <c r="G679" s="171"/>
    </row>
    <row r="680" spans="2:7" s="157" customFormat="1" x14ac:dyDescent="0.3">
      <c r="B680" s="169"/>
      <c r="D680" s="170"/>
      <c r="E680" s="169"/>
      <c r="F680" s="169"/>
      <c r="G680" s="171"/>
    </row>
    <row r="681" spans="2:7" s="157" customFormat="1" x14ac:dyDescent="0.3">
      <c r="B681" s="169"/>
      <c r="D681" s="170"/>
      <c r="E681" s="169"/>
      <c r="F681" s="169"/>
      <c r="G681" s="171"/>
    </row>
    <row r="682" spans="2:7" s="157" customFormat="1" x14ac:dyDescent="0.3">
      <c r="B682" s="169"/>
      <c r="D682" s="170"/>
      <c r="E682" s="169"/>
      <c r="F682" s="169"/>
      <c r="G682" s="171"/>
    </row>
    <row r="683" spans="2:7" s="157" customFormat="1" x14ac:dyDescent="0.3">
      <c r="B683" s="169"/>
      <c r="D683" s="170"/>
      <c r="E683" s="169"/>
      <c r="F683" s="169"/>
      <c r="G683" s="171"/>
    </row>
    <row r="684" spans="2:7" s="157" customFormat="1" x14ac:dyDescent="0.3">
      <c r="B684" s="169"/>
      <c r="D684" s="170"/>
      <c r="E684" s="169"/>
      <c r="F684" s="169"/>
      <c r="G684" s="171"/>
    </row>
    <row r="685" spans="2:7" s="157" customFormat="1" x14ac:dyDescent="0.3">
      <c r="B685" s="169"/>
      <c r="D685" s="170"/>
      <c r="E685" s="169"/>
      <c r="F685" s="169"/>
      <c r="G685" s="171"/>
    </row>
    <row r="686" spans="2:7" s="157" customFormat="1" x14ac:dyDescent="0.3">
      <c r="B686" s="169"/>
      <c r="D686" s="170"/>
      <c r="E686" s="169"/>
      <c r="F686" s="169"/>
      <c r="G686" s="171"/>
    </row>
    <row r="687" spans="2:7" s="157" customFormat="1" x14ac:dyDescent="0.3">
      <c r="B687" s="169"/>
      <c r="D687" s="170"/>
      <c r="E687" s="169"/>
      <c r="F687" s="169"/>
      <c r="G687" s="171"/>
    </row>
    <row r="688" spans="2:7" s="157" customFormat="1" x14ac:dyDescent="0.3">
      <c r="B688" s="169"/>
      <c r="D688" s="170"/>
      <c r="E688" s="169"/>
      <c r="F688" s="169"/>
      <c r="G688" s="171"/>
    </row>
    <row r="689" spans="2:7" s="157" customFormat="1" x14ac:dyDescent="0.3">
      <c r="B689" s="169"/>
      <c r="D689" s="170"/>
      <c r="E689" s="169"/>
      <c r="F689" s="169"/>
      <c r="G689" s="171"/>
    </row>
    <row r="690" spans="2:7" s="157" customFormat="1" x14ac:dyDescent="0.3">
      <c r="B690" s="169"/>
      <c r="D690" s="170"/>
      <c r="E690" s="169"/>
      <c r="F690" s="169"/>
      <c r="G690" s="171"/>
    </row>
    <row r="691" spans="2:7" s="157" customFormat="1" x14ac:dyDescent="0.3">
      <c r="B691" s="169"/>
      <c r="D691" s="170"/>
      <c r="E691" s="169"/>
      <c r="F691" s="169"/>
      <c r="G691" s="171"/>
    </row>
    <row r="692" spans="2:7" s="157" customFormat="1" x14ac:dyDescent="0.3">
      <c r="B692" s="169"/>
      <c r="D692" s="170"/>
      <c r="E692" s="169"/>
      <c r="F692" s="169"/>
      <c r="G692" s="171"/>
    </row>
    <row r="693" spans="2:7" s="157" customFormat="1" x14ac:dyDescent="0.3">
      <c r="B693" s="169"/>
      <c r="D693" s="170"/>
      <c r="E693" s="169"/>
      <c r="F693" s="169"/>
      <c r="G693" s="171"/>
    </row>
    <row r="694" spans="2:7" s="157" customFormat="1" x14ac:dyDescent="0.3">
      <c r="B694" s="169"/>
      <c r="D694" s="170"/>
      <c r="E694" s="169"/>
      <c r="F694" s="169"/>
      <c r="G694" s="171"/>
    </row>
    <row r="695" spans="2:7" s="157" customFormat="1" x14ac:dyDescent="0.3">
      <c r="B695" s="169"/>
      <c r="D695" s="170"/>
      <c r="E695" s="169"/>
      <c r="F695" s="169"/>
      <c r="G695" s="171"/>
    </row>
    <row r="696" spans="2:7" s="157" customFormat="1" x14ac:dyDescent="0.3">
      <c r="B696" s="169"/>
      <c r="D696" s="170"/>
      <c r="E696" s="169"/>
      <c r="F696" s="169"/>
      <c r="G696" s="171"/>
    </row>
    <row r="697" spans="2:7" s="157" customFormat="1" x14ac:dyDescent="0.3">
      <c r="B697" s="169"/>
      <c r="D697" s="170"/>
      <c r="E697" s="169"/>
      <c r="F697" s="169"/>
      <c r="G697" s="171"/>
    </row>
    <row r="698" spans="2:7" s="157" customFormat="1" x14ac:dyDescent="0.3">
      <c r="B698" s="169"/>
      <c r="D698" s="170"/>
      <c r="E698" s="169"/>
      <c r="F698" s="169"/>
      <c r="G698" s="171"/>
    </row>
    <row r="699" spans="2:7" s="157" customFormat="1" x14ac:dyDescent="0.3">
      <c r="B699" s="169"/>
      <c r="D699" s="170"/>
      <c r="E699" s="169"/>
      <c r="F699" s="169"/>
      <c r="G699" s="171"/>
    </row>
    <row r="700" spans="2:7" s="157" customFormat="1" x14ac:dyDescent="0.3">
      <c r="B700" s="169"/>
      <c r="D700" s="170"/>
      <c r="E700" s="169"/>
      <c r="F700" s="169"/>
      <c r="G700" s="171"/>
    </row>
    <row r="701" spans="2:7" s="157" customFormat="1" x14ac:dyDescent="0.3">
      <c r="B701" s="169"/>
      <c r="D701" s="170"/>
      <c r="E701" s="169"/>
      <c r="F701" s="169"/>
      <c r="G701" s="171"/>
    </row>
    <row r="702" spans="2:7" s="157" customFormat="1" x14ac:dyDescent="0.3">
      <c r="B702" s="169"/>
      <c r="D702" s="170"/>
      <c r="E702" s="169"/>
      <c r="F702" s="169"/>
      <c r="G702" s="171"/>
    </row>
    <row r="703" spans="2:7" s="157" customFormat="1" x14ac:dyDescent="0.3">
      <c r="B703" s="169"/>
      <c r="D703" s="170"/>
      <c r="E703" s="169"/>
      <c r="F703" s="169"/>
      <c r="G703" s="171"/>
    </row>
    <row r="704" spans="2:7" s="157" customFormat="1" x14ac:dyDescent="0.3">
      <c r="B704" s="169"/>
      <c r="D704" s="170"/>
      <c r="E704" s="169"/>
      <c r="F704" s="169"/>
      <c r="G704" s="171"/>
    </row>
    <row r="705" spans="2:7" s="157" customFormat="1" x14ac:dyDescent="0.3">
      <c r="B705" s="169"/>
      <c r="D705" s="170"/>
      <c r="E705" s="169"/>
      <c r="F705" s="169"/>
      <c r="G705" s="171"/>
    </row>
    <row r="706" spans="2:7" s="157" customFormat="1" x14ac:dyDescent="0.3">
      <c r="B706" s="169"/>
      <c r="D706" s="170"/>
      <c r="E706" s="169"/>
      <c r="F706" s="169"/>
      <c r="G706" s="171"/>
    </row>
    <row r="707" spans="2:7" s="157" customFormat="1" x14ac:dyDescent="0.3">
      <c r="B707" s="169"/>
      <c r="D707" s="170"/>
      <c r="E707" s="169"/>
      <c r="F707" s="169"/>
      <c r="G707" s="171"/>
    </row>
    <row r="708" spans="2:7" s="157" customFormat="1" x14ac:dyDescent="0.3">
      <c r="B708" s="169"/>
      <c r="D708" s="170"/>
      <c r="E708" s="169"/>
      <c r="F708" s="169"/>
      <c r="G708" s="171"/>
    </row>
    <row r="709" spans="2:7" s="157" customFormat="1" x14ac:dyDescent="0.3">
      <c r="B709" s="169"/>
      <c r="D709" s="170"/>
      <c r="E709" s="169"/>
      <c r="F709" s="169"/>
      <c r="G709" s="171"/>
    </row>
    <row r="710" spans="2:7" s="157" customFormat="1" x14ac:dyDescent="0.3">
      <c r="B710" s="169"/>
      <c r="D710" s="170"/>
      <c r="E710" s="169"/>
      <c r="F710" s="169"/>
      <c r="G710" s="171"/>
    </row>
    <row r="711" spans="2:7" s="157" customFormat="1" x14ac:dyDescent="0.3">
      <c r="B711" s="169"/>
      <c r="D711" s="170"/>
      <c r="E711" s="169"/>
      <c r="F711" s="169"/>
      <c r="G711" s="171"/>
    </row>
    <row r="712" spans="2:7" s="157" customFormat="1" x14ac:dyDescent="0.3">
      <c r="B712" s="169"/>
      <c r="D712" s="170"/>
      <c r="E712" s="169"/>
      <c r="F712" s="169"/>
      <c r="G712" s="171"/>
    </row>
    <row r="713" spans="2:7" s="157" customFormat="1" x14ac:dyDescent="0.3">
      <c r="B713" s="169"/>
      <c r="D713" s="170"/>
      <c r="E713" s="169"/>
      <c r="F713" s="169"/>
      <c r="G713" s="171"/>
    </row>
    <row r="714" spans="2:7" s="157" customFormat="1" x14ac:dyDescent="0.3">
      <c r="B714" s="169"/>
      <c r="D714" s="170"/>
      <c r="E714" s="169"/>
      <c r="F714" s="169"/>
      <c r="G714" s="171"/>
    </row>
    <row r="715" spans="2:7" s="157" customFormat="1" x14ac:dyDescent="0.3">
      <c r="B715" s="169"/>
      <c r="D715" s="170"/>
      <c r="E715" s="169"/>
      <c r="F715" s="169"/>
      <c r="G715" s="171"/>
    </row>
    <row r="716" spans="2:7" s="157" customFormat="1" x14ac:dyDescent="0.3">
      <c r="B716" s="169"/>
      <c r="D716" s="170"/>
      <c r="E716" s="169"/>
      <c r="F716" s="169"/>
      <c r="G716" s="171"/>
    </row>
    <row r="717" spans="2:7" s="157" customFormat="1" x14ac:dyDescent="0.3">
      <c r="B717" s="169"/>
      <c r="D717" s="170"/>
      <c r="E717" s="169"/>
      <c r="F717" s="169"/>
      <c r="G717" s="171"/>
    </row>
    <row r="718" spans="2:7" s="157" customFormat="1" x14ac:dyDescent="0.3">
      <c r="B718" s="169"/>
      <c r="D718" s="170"/>
      <c r="E718" s="169"/>
      <c r="F718" s="169"/>
      <c r="G718" s="171"/>
    </row>
    <row r="719" spans="2:7" s="157" customFormat="1" x14ac:dyDescent="0.3">
      <c r="B719" s="169"/>
      <c r="D719" s="170"/>
      <c r="E719" s="169"/>
      <c r="F719" s="169"/>
      <c r="G719" s="171"/>
    </row>
    <row r="720" spans="2:7" s="157" customFormat="1" x14ac:dyDescent="0.3">
      <c r="B720" s="169"/>
      <c r="D720" s="170"/>
      <c r="E720" s="169"/>
      <c r="F720" s="169"/>
      <c r="G720" s="171"/>
    </row>
    <row r="721" spans="2:7" s="157" customFormat="1" x14ac:dyDescent="0.3">
      <c r="B721" s="169"/>
      <c r="D721" s="170"/>
      <c r="E721" s="169"/>
      <c r="F721" s="169"/>
      <c r="G721" s="171"/>
    </row>
    <row r="722" spans="2:7" s="157" customFormat="1" x14ac:dyDescent="0.3">
      <c r="B722" s="169"/>
      <c r="D722" s="170"/>
      <c r="E722" s="169"/>
      <c r="F722" s="169"/>
      <c r="G722" s="171"/>
    </row>
    <row r="723" spans="2:7" s="157" customFormat="1" x14ac:dyDescent="0.3">
      <c r="B723" s="169"/>
      <c r="D723" s="170"/>
      <c r="E723" s="169"/>
      <c r="F723" s="169"/>
      <c r="G723" s="171"/>
    </row>
    <row r="724" spans="2:7" s="157" customFormat="1" x14ac:dyDescent="0.3">
      <c r="B724" s="169"/>
      <c r="D724" s="170"/>
      <c r="E724" s="169"/>
      <c r="F724" s="169"/>
      <c r="G724" s="171"/>
    </row>
    <row r="725" spans="2:7" s="157" customFormat="1" x14ac:dyDescent="0.3">
      <c r="B725" s="169"/>
      <c r="D725" s="170"/>
      <c r="E725" s="169"/>
      <c r="F725" s="169"/>
      <c r="G725" s="171"/>
    </row>
    <row r="726" spans="2:7" s="157" customFormat="1" x14ac:dyDescent="0.3">
      <c r="B726" s="169"/>
      <c r="D726" s="170"/>
      <c r="E726" s="169"/>
      <c r="F726" s="169"/>
      <c r="G726" s="171"/>
    </row>
    <row r="727" spans="2:7" s="157" customFormat="1" x14ac:dyDescent="0.3">
      <c r="B727" s="169"/>
      <c r="D727" s="170"/>
      <c r="E727" s="169"/>
      <c r="F727" s="169"/>
      <c r="G727" s="171"/>
    </row>
    <row r="728" spans="2:7" s="157" customFormat="1" x14ac:dyDescent="0.3">
      <c r="B728" s="169"/>
      <c r="D728" s="170"/>
      <c r="E728" s="169"/>
      <c r="F728" s="169"/>
      <c r="G728" s="171"/>
    </row>
    <row r="729" spans="2:7" s="157" customFormat="1" x14ac:dyDescent="0.3">
      <c r="B729" s="169"/>
      <c r="D729" s="170"/>
      <c r="E729" s="169"/>
      <c r="F729" s="169"/>
      <c r="G729" s="171"/>
    </row>
    <row r="730" spans="2:7" s="157" customFormat="1" x14ac:dyDescent="0.3">
      <c r="B730" s="169"/>
      <c r="D730" s="170"/>
      <c r="E730" s="169"/>
      <c r="F730" s="169"/>
      <c r="G730" s="171"/>
    </row>
    <row r="731" spans="2:7" s="157" customFormat="1" x14ac:dyDescent="0.3">
      <c r="B731" s="169"/>
      <c r="D731" s="170"/>
      <c r="E731" s="169"/>
      <c r="F731" s="169"/>
      <c r="G731" s="171"/>
    </row>
    <row r="732" spans="2:7" s="157" customFormat="1" x14ac:dyDescent="0.3">
      <c r="B732" s="169"/>
      <c r="D732" s="170"/>
      <c r="E732" s="169"/>
      <c r="F732" s="169"/>
      <c r="G732" s="171"/>
    </row>
    <row r="733" spans="2:7" s="157" customFormat="1" x14ac:dyDescent="0.3">
      <c r="B733" s="169"/>
      <c r="D733" s="170"/>
      <c r="E733" s="169"/>
      <c r="F733" s="169"/>
      <c r="G733" s="171"/>
    </row>
    <row r="734" spans="2:7" s="157" customFormat="1" x14ac:dyDescent="0.3">
      <c r="B734" s="169"/>
      <c r="D734" s="170"/>
      <c r="E734" s="169"/>
      <c r="F734" s="169"/>
      <c r="G734" s="171"/>
    </row>
    <row r="735" spans="2:7" s="157" customFormat="1" x14ac:dyDescent="0.3">
      <c r="B735" s="169"/>
      <c r="D735" s="170"/>
      <c r="E735" s="169"/>
      <c r="F735" s="169"/>
      <c r="G735" s="171"/>
    </row>
    <row r="736" spans="2:7" s="157" customFormat="1" x14ac:dyDescent="0.3">
      <c r="B736" s="169"/>
      <c r="D736" s="170"/>
      <c r="E736" s="169"/>
      <c r="F736" s="169"/>
      <c r="G736" s="171"/>
    </row>
    <row r="737" spans="2:7" s="157" customFormat="1" x14ac:dyDescent="0.3">
      <c r="B737" s="169"/>
      <c r="D737" s="170"/>
      <c r="E737" s="169"/>
      <c r="F737" s="169"/>
      <c r="G737" s="171"/>
    </row>
    <row r="738" spans="2:7" s="157" customFormat="1" x14ac:dyDescent="0.3">
      <c r="B738" s="169"/>
      <c r="D738" s="170"/>
      <c r="E738" s="169"/>
      <c r="F738" s="169"/>
      <c r="G738" s="171"/>
    </row>
    <row r="739" spans="2:7" s="157" customFormat="1" x14ac:dyDescent="0.3">
      <c r="B739" s="169"/>
      <c r="D739" s="170"/>
      <c r="E739" s="169"/>
      <c r="F739" s="169"/>
      <c r="G739" s="171"/>
    </row>
    <row r="740" spans="2:7" s="157" customFormat="1" x14ac:dyDescent="0.3">
      <c r="B740" s="169"/>
      <c r="D740" s="170"/>
      <c r="E740" s="169"/>
      <c r="F740" s="169"/>
      <c r="G740" s="171"/>
    </row>
    <row r="741" spans="2:7" s="157" customFormat="1" x14ac:dyDescent="0.3">
      <c r="B741" s="169"/>
      <c r="D741" s="170"/>
      <c r="E741" s="169"/>
      <c r="F741" s="169"/>
      <c r="G741" s="171"/>
    </row>
    <row r="742" spans="2:7" s="157" customFormat="1" x14ac:dyDescent="0.3">
      <c r="B742" s="169"/>
      <c r="D742" s="170"/>
      <c r="E742" s="169"/>
      <c r="F742" s="169"/>
      <c r="G742" s="171"/>
    </row>
    <row r="743" spans="2:7" s="157" customFormat="1" x14ac:dyDescent="0.3">
      <c r="B743" s="169"/>
      <c r="D743" s="170"/>
      <c r="E743" s="169"/>
      <c r="F743" s="169"/>
      <c r="G743" s="171"/>
    </row>
    <row r="744" spans="2:7" s="157" customFormat="1" x14ac:dyDescent="0.3">
      <c r="B744" s="169"/>
      <c r="D744" s="170"/>
      <c r="E744" s="169"/>
      <c r="F744" s="169"/>
      <c r="G744" s="171"/>
    </row>
    <row r="745" spans="2:7" s="157" customFormat="1" x14ac:dyDescent="0.3">
      <c r="B745" s="169"/>
      <c r="D745" s="170"/>
      <c r="E745" s="169"/>
      <c r="F745" s="169"/>
      <c r="G745" s="171"/>
    </row>
    <row r="746" spans="2:7" s="157" customFormat="1" x14ac:dyDescent="0.3">
      <c r="B746" s="169"/>
      <c r="D746" s="170"/>
      <c r="E746" s="169"/>
      <c r="F746" s="169"/>
      <c r="G746" s="171"/>
    </row>
    <row r="747" spans="2:7" s="157" customFormat="1" x14ac:dyDescent="0.3">
      <c r="B747" s="169"/>
      <c r="D747" s="170"/>
      <c r="E747" s="169"/>
      <c r="F747" s="169"/>
      <c r="G747" s="171"/>
    </row>
    <row r="748" spans="2:7" s="157" customFormat="1" x14ac:dyDescent="0.3">
      <c r="B748" s="169"/>
      <c r="D748" s="170"/>
      <c r="E748" s="169"/>
      <c r="F748" s="169"/>
      <c r="G748" s="171"/>
    </row>
    <row r="749" spans="2:7" s="157" customFormat="1" x14ac:dyDescent="0.3">
      <c r="B749" s="169"/>
      <c r="D749" s="170"/>
      <c r="E749" s="169"/>
      <c r="F749" s="169"/>
      <c r="G749" s="171"/>
    </row>
    <row r="750" spans="2:7" s="157" customFormat="1" x14ac:dyDescent="0.3">
      <c r="B750" s="169"/>
      <c r="D750" s="170"/>
      <c r="E750" s="169"/>
      <c r="F750" s="169"/>
      <c r="G750" s="171"/>
    </row>
    <row r="751" spans="2:7" s="157" customFormat="1" x14ac:dyDescent="0.3">
      <c r="B751" s="169"/>
      <c r="D751" s="170"/>
      <c r="E751" s="169"/>
      <c r="F751" s="169"/>
      <c r="G751" s="171"/>
    </row>
    <row r="752" spans="2:7" s="157" customFormat="1" x14ac:dyDescent="0.3">
      <c r="B752" s="169"/>
      <c r="D752" s="170"/>
      <c r="E752" s="169"/>
      <c r="F752" s="169"/>
      <c r="G752" s="171"/>
    </row>
    <row r="753" spans="2:7" s="157" customFormat="1" x14ac:dyDescent="0.3">
      <c r="B753" s="169"/>
      <c r="D753" s="170"/>
      <c r="E753" s="169"/>
      <c r="F753" s="169"/>
      <c r="G753" s="171"/>
    </row>
    <row r="754" spans="2:7" s="157" customFormat="1" x14ac:dyDescent="0.3">
      <c r="B754" s="169"/>
      <c r="D754" s="170"/>
      <c r="E754" s="169"/>
      <c r="F754" s="169"/>
      <c r="G754" s="171"/>
    </row>
    <row r="755" spans="2:7" s="157" customFormat="1" x14ac:dyDescent="0.3">
      <c r="B755" s="169"/>
      <c r="D755" s="170"/>
      <c r="E755" s="169"/>
      <c r="F755" s="169"/>
      <c r="G755" s="171"/>
    </row>
    <row r="756" spans="2:7" s="157" customFormat="1" x14ac:dyDescent="0.3">
      <c r="B756" s="169"/>
      <c r="D756" s="170"/>
      <c r="E756" s="169"/>
      <c r="F756" s="169"/>
      <c r="G756" s="171"/>
    </row>
    <row r="757" spans="2:7" s="157" customFormat="1" x14ac:dyDescent="0.3">
      <c r="B757" s="169"/>
      <c r="D757" s="170"/>
      <c r="E757" s="169"/>
      <c r="F757" s="169"/>
      <c r="G757" s="171"/>
    </row>
    <row r="758" spans="2:7" s="157" customFormat="1" x14ac:dyDescent="0.3">
      <c r="B758" s="169"/>
      <c r="D758" s="170"/>
      <c r="E758" s="169"/>
      <c r="F758" s="169"/>
      <c r="G758" s="171"/>
    </row>
    <row r="759" spans="2:7" s="157" customFormat="1" x14ac:dyDescent="0.3">
      <c r="B759" s="169"/>
      <c r="D759" s="170"/>
      <c r="E759" s="169"/>
      <c r="F759" s="169"/>
      <c r="G759" s="171"/>
    </row>
    <row r="760" spans="2:7" s="157" customFormat="1" x14ac:dyDescent="0.3">
      <c r="B760" s="169"/>
      <c r="D760" s="170"/>
      <c r="E760" s="169"/>
      <c r="F760" s="169"/>
      <c r="G760" s="171"/>
    </row>
    <row r="761" spans="2:7" s="157" customFormat="1" x14ac:dyDescent="0.3">
      <c r="B761" s="169"/>
      <c r="D761" s="170"/>
      <c r="E761" s="169"/>
      <c r="F761" s="169"/>
      <c r="G761" s="171"/>
    </row>
    <row r="762" spans="2:7" s="157" customFormat="1" x14ac:dyDescent="0.3">
      <c r="B762" s="169"/>
      <c r="D762" s="170"/>
      <c r="E762" s="169"/>
      <c r="F762" s="169"/>
      <c r="G762" s="171"/>
    </row>
    <row r="763" spans="2:7" s="157" customFormat="1" x14ac:dyDescent="0.3">
      <c r="B763" s="169"/>
      <c r="D763" s="170"/>
      <c r="E763" s="169"/>
      <c r="F763" s="169"/>
      <c r="G763" s="171"/>
    </row>
    <row r="764" spans="2:7" s="157" customFormat="1" x14ac:dyDescent="0.3">
      <c r="B764" s="169"/>
      <c r="D764" s="170"/>
      <c r="E764" s="169"/>
      <c r="F764" s="169"/>
      <c r="G764" s="171"/>
    </row>
    <row r="765" spans="2:7" s="157" customFormat="1" x14ac:dyDescent="0.3">
      <c r="B765" s="169"/>
      <c r="D765" s="170"/>
      <c r="E765" s="169"/>
      <c r="F765" s="169"/>
      <c r="G765" s="171"/>
    </row>
    <row r="766" spans="2:7" s="157" customFormat="1" x14ac:dyDescent="0.3">
      <c r="B766" s="169"/>
      <c r="D766" s="170"/>
      <c r="E766" s="169"/>
      <c r="F766" s="169"/>
      <c r="G766" s="171"/>
    </row>
    <row r="767" spans="2:7" s="157" customFormat="1" x14ac:dyDescent="0.3">
      <c r="B767" s="169"/>
      <c r="D767" s="170"/>
      <c r="E767" s="169"/>
      <c r="F767" s="169"/>
      <c r="G767" s="171"/>
    </row>
    <row r="768" spans="2:7" s="157" customFormat="1" x14ac:dyDescent="0.3">
      <c r="B768" s="169"/>
      <c r="D768" s="170"/>
      <c r="E768" s="169"/>
      <c r="F768" s="169"/>
      <c r="G768" s="171"/>
    </row>
    <row r="769" spans="2:7" s="157" customFormat="1" x14ac:dyDescent="0.3">
      <c r="B769" s="169"/>
      <c r="D769" s="170"/>
      <c r="E769" s="169"/>
      <c r="F769" s="169"/>
      <c r="G769" s="171"/>
    </row>
    <row r="770" spans="2:7" s="157" customFormat="1" x14ac:dyDescent="0.3">
      <c r="B770" s="169"/>
      <c r="D770" s="170"/>
      <c r="E770" s="169"/>
      <c r="F770" s="169"/>
      <c r="G770" s="171"/>
    </row>
    <row r="771" spans="2:7" s="157" customFormat="1" x14ac:dyDescent="0.3">
      <c r="B771" s="169"/>
      <c r="D771" s="170"/>
      <c r="E771" s="169"/>
      <c r="F771" s="169"/>
      <c r="G771" s="171"/>
    </row>
    <row r="772" spans="2:7" s="157" customFormat="1" x14ac:dyDescent="0.3">
      <c r="B772" s="169"/>
      <c r="D772" s="170"/>
      <c r="E772" s="169"/>
      <c r="F772" s="169"/>
      <c r="G772" s="171"/>
    </row>
    <row r="773" spans="2:7" s="157" customFormat="1" x14ac:dyDescent="0.3">
      <c r="B773" s="169"/>
      <c r="D773" s="170"/>
      <c r="E773" s="169"/>
      <c r="F773" s="169"/>
      <c r="G773" s="171"/>
    </row>
    <row r="774" spans="2:7" s="157" customFormat="1" x14ac:dyDescent="0.3">
      <c r="B774" s="169"/>
      <c r="D774" s="170"/>
      <c r="E774" s="169"/>
      <c r="F774" s="169"/>
      <c r="G774" s="171"/>
    </row>
    <row r="775" spans="2:7" s="157" customFormat="1" x14ac:dyDescent="0.3">
      <c r="B775" s="169"/>
      <c r="D775" s="170"/>
      <c r="E775" s="169"/>
      <c r="F775" s="169"/>
      <c r="G775" s="171"/>
    </row>
    <row r="776" spans="2:7" s="157" customFormat="1" x14ac:dyDescent="0.3">
      <c r="B776" s="169"/>
      <c r="D776" s="170"/>
      <c r="E776" s="169"/>
      <c r="F776" s="169"/>
      <c r="G776" s="171"/>
    </row>
    <row r="777" spans="2:7" s="157" customFormat="1" x14ac:dyDescent="0.3">
      <c r="B777" s="169"/>
      <c r="D777" s="170"/>
      <c r="E777" s="169"/>
      <c r="F777" s="169"/>
      <c r="G777" s="171"/>
    </row>
    <row r="778" spans="2:7" s="157" customFormat="1" x14ac:dyDescent="0.3">
      <c r="B778" s="169"/>
      <c r="D778" s="170"/>
      <c r="E778" s="169"/>
      <c r="F778" s="169"/>
      <c r="G778" s="171"/>
    </row>
    <row r="779" spans="2:7" s="157" customFormat="1" x14ac:dyDescent="0.3">
      <c r="B779" s="169"/>
      <c r="D779" s="170"/>
      <c r="E779" s="169"/>
      <c r="F779" s="169"/>
      <c r="G779" s="171"/>
    </row>
    <row r="780" spans="2:7" s="157" customFormat="1" x14ac:dyDescent="0.3">
      <c r="B780" s="169"/>
      <c r="D780" s="170"/>
      <c r="E780" s="169"/>
      <c r="F780" s="169"/>
      <c r="G780" s="171"/>
    </row>
    <row r="781" spans="2:7" s="157" customFormat="1" x14ac:dyDescent="0.3">
      <c r="B781" s="169"/>
      <c r="D781" s="170"/>
      <c r="E781" s="169"/>
      <c r="F781" s="169"/>
      <c r="G781" s="171"/>
    </row>
    <row r="782" spans="2:7" s="157" customFormat="1" x14ac:dyDescent="0.3">
      <c r="B782" s="169"/>
      <c r="D782" s="170"/>
      <c r="E782" s="169"/>
      <c r="F782" s="169"/>
      <c r="G782" s="171"/>
    </row>
    <row r="783" spans="2:7" s="157" customFormat="1" x14ac:dyDescent="0.3">
      <c r="B783" s="169"/>
      <c r="D783" s="170"/>
      <c r="E783" s="169"/>
      <c r="F783" s="169"/>
      <c r="G783" s="171"/>
    </row>
    <row r="784" spans="2:7" s="157" customFormat="1" x14ac:dyDescent="0.3">
      <c r="B784" s="169"/>
      <c r="D784" s="170"/>
      <c r="E784" s="169"/>
      <c r="F784" s="169"/>
      <c r="G784" s="171"/>
    </row>
    <row r="785" spans="2:7" s="157" customFormat="1" x14ac:dyDescent="0.3">
      <c r="B785" s="169"/>
      <c r="D785" s="170"/>
      <c r="E785" s="169"/>
      <c r="F785" s="169"/>
      <c r="G785" s="171"/>
    </row>
    <row r="786" spans="2:7" s="157" customFormat="1" x14ac:dyDescent="0.3">
      <c r="B786" s="169"/>
      <c r="D786" s="170"/>
      <c r="E786" s="169"/>
      <c r="F786" s="169"/>
      <c r="G786" s="171"/>
    </row>
    <row r="787" spans="2:7" s="157" customFormat="1" x14ac:dyDescent="0.3">
      <c r="B787" s="169"/>
      <c r="D787" s="170"/>
      <c r="E787" s="169"/>
      <c r="F787" s="169"/>
      <c r="G787" s="171"/>
    </row>
    <row r="788" spans="2:7" s="157" customFormat="1" x14ac:dyDescent="0.3">
      <c r="B788" s="169"/>
      <c r="D788" s="170"/>
      <c r="E788" s="169"/>
      <c r="F788" s="169"/>
      <c r="G788" s="171"/>
    </row>
    <row r="789" spans="2:7" s="157" customFormat="1" x14ac:dyDescent="0.3">
      <c r="B789" s="169"/>
      <c r="D789" s="170"/>
      <c r="E789" s="169"/>
      <c r="F789" s="169"/>
      <c r="G789" s="171"/>
    </row>
    <row r="790" spans="2:7" s="157" customFormat="1" x14ac:dyDescent="0.3">
      <c r="B790" s="169"/>
      <c r="D790" s="170"/>
      <c r="E790" s="169"/>
      <c r="F790" s="169"/>
      <c r="G790" s="171"/>
    </row>
    <row r="791" spans="2:7" s="157" customFormat="1" x14ac:dyDescent="0.3">
      <c r="B791" s="169"/>
      <c r="D791" s="170"/>
      <c r="E791" s="169"/>
      <c r="F791" s="169"/>
      <c r="G791" s="171"/>
    </row>
    <row r="792" spans="2:7" s="157" customFormat="1" x14ac:dyDescent="0.3">
      <c r="B792" s="169"/>
      <c r="D792" s="170"/>
      <c r="E792" s="169"/>
      <c r="F792" s="169"/>
      <c r="G792" s="171"/>
    </row>
    <row r="793" spans="2:7" s="157" customFormat="1" x14ac:dyDescent="0.3">
      <c r="B793" s="169"/>
      <c r="D793" s="170"/>
      <c r="E793" s="169"/>
      <c r="F793" s="169"/>
      <c r="G793" s="171"/>
    </row>
    <row r="794" spans="2:7" s="157" customFormat="1" x14ac:dyDescent="0.3">
      <c r="B794" s="169"/>
      <c r="D794" s="170"/>
      <c r="E794" s="169"/>
      <c r="F794" s="169"/>
      <c r="G794" s="171"/>
    </row>
    <row r="795" spans="2:7" s="157" customFormat="1" x14ac:dyDescent="0.3">
      <c r="B795" s="169"/>
      <c r="D795" s="170"/>
      <c r="E795" s="169"/>
      <c r="F795" s="169"/>
      <c r="G795" s="171"/>
    </row>
    <row r="796" spans="2:7" s="157" customFormat="1" x14ac:dyDescent="0.3">
      <c r="B796" s="169"/>
      <c r="D796" s="170"/>
      <c r="E796" s="169"/>
      <c r="F796" s="169"/>
      <c r="G796" s="171"/>
    </row>
    <row r="797" spans="2:7" s="157" customFormat="1" x14ac:dyDescent="0.3">
      <c r="B797" s="169"/>
      <c r="D797" s="170"/>
      <c r="E797" s="169"/>
      <c r="F797" s="169"/>
      <c r="G797" s="171"/>
    </row>
    <row r="798" spans="2:7" s="157" customFormat="1" x14ac:dyDescent="0.3">
      <c r="B798" s="169"/>
      <c r="D798" s="170"/>
      <c r="E798" s="169"/>
      <c r="F798" s="169"/>
      <c r="G798" s="171"/>
    </row>
    <row r="799" spans="2:7" s="157" customFormat="1" x14ac:dyDescent="0.3">
      <c r="B799" s="169"/>
      <c r="D799" s="170"/>
      <c r="E799" s="169"/>
      <c r="F799" s="169"/>
      <c r="G799" s="171"/>
    </row>
    <row r="800" spans="2:7" s="157" customFormat="1" x14ac:dyDescent="0.3">
      <c r="B800" s="169"/>
      <c r="D800" s="170"/>
      <c r="E800" s="169"/>
      <c r="F800" s="169"/>
      <c r="G800" s="171"/>
    </row>
    <row r="801" spans="1:7" s="157" customFormat="1" x14ac:dyDescent="0.3">
      <c r="B801" s="169"/>
      <c r="D801" s="170"/>
      <c r="E801" s="169"/>
      <c r="F801" s="169"/>
      <c r="G801" s="171"/>
    </row>
    <row r="802" spans="1:7" s="157" customFormat="1" x14ac:dyDescent="0.3">
      <c r="B802" s="169"/>
      <c r="D802" s="170"/>
      <c r="E802" s="169"/>
      <c r="F802" s="169"/>
      <c r="G802" s="171"/>
    </row>
    <row r="803" spans="1:7" s="157" customFormat="1" x14ac:dyDescent="0.3">
      <c r="B803" s="169"/>
      <c r="D803" s="170"/>
      <c r="E803" s="169"/>
      <c r="F803" s="169"/>
      <c r="G803" s="171"/>
    </row>
    <row r="804" spans="1:7" s="157" customFormat="1" x14ac:dyDescent="0.3">
      <c r="B804" s="169"/>
      <c r="D804" s="170"/>
      <c r="E804" s="169"/>
      <c r="F804" s="169"/>
      <c r="G804" s="171"/>
    </row>
    <row r="805" spans="1:7" s="157" customFormat="1" x14ac:dyDescent="0.3">
      <c r="B805" s="169"/>
      <c r="D805" s="170"/>
      <c r="E805" s="169"/>
      <c r="F805" s="169"/>
      <c r="G805" s="171"/>
    </row>
    <row r="806" spans="1:7" s="157" customFormat="1" x14ac:dyDescent="0.3">
      <c r="B806" s="169"/>
      <c r="D806" s="170"/>
      <c r="E806" s="169"/>
      <c r="F806" s="169"/>
      <c r="G806" s="171"/>
    </row>
    <row r="807" spans="1:7" s="157" customFormat="1" x14ac:dyDescent="0.3">
      <c r="B807" s="169"/>
      <c r="D807" s="170"/>
      <c r="E807" s="169"/>
      <c r="F807" s="169"/>
      <c r="G807" s="171"/>
    </row>
    <row r="808" spans="1:7" x14ac:dyDescent="0.3">
      <c r="A808" s="157"/>
      <c r="B808" s="169"/>
      <c r="C808" s="157"/>
      <c r="D808" s="170"/>
      <c r="E808" s="169"/>
      <c r="F808" s="35"/>
      <c r="G808" s="36"/>
    </row>
    <row r="809" spans="1:7" x14ac:dyDescent="0.3">
      <c r="A809" s="157"/>
      <c r="B809" s="169"/>
      <c r="C809" s="157"/>
      <c r="D809" s="170"/>
      <c r="E809" s="169"/>
      <c r="F809" s="35"/>
      <c r="G809" s="36"/>
    </row>
    <row r="810" spans="1:7" x14ac:dyDescent="0.3">
      <c r="A810" s="157"/>
      <c r="B810" s="169"/>
      <c r="C810" s="157"/>
      <c r="D810" s="170"/>
      <c r="E810" s="169"/>
      <c r="F810" s="35"/>
      <c r="G810" s="36"/>
    </row>
    <row r="811" spans="1:7" x14ac:dyDescent="0.3">
      <c r="A811" s="157"/>
      <c r="B811" s="169"/>
      <c r="C811" s="157"/>
      <c r="D811" s="170"/>
      <c r="E811" s="169"/>
      <c r="F811" s="35"/>
      <c r="G811" s="36"/>
    </row>
    <row r="812" spans="1:7" x14ac:dyDescent="0.3">
      <c r="A812" s="157"/>
      <c r="B812" s="169"/>
      <c r="C812" s="157"/>
      <c r="D812" s="170"/>
      <c r="E812" s="169"/>
      <c r="F812" s="35"/>
      <c r="G812" s="36"/>
    </row>
    <row r="813" spans="1:7" x14ac:dyDescent="0.3">
      <c r="A813" s="157"/>
      <c r="B813" s="169"/>
      <c r="C813" s="157"/>
      <c r="D813" s="170"/>
      <c r="E813" s="169"/>
      <c r="F813" s="35"/>
      <c r="G813" s="36"/>
    </row>
    <row r="814" spans="1:7" x14ac:dyDescent="0.3">
      <c r="B814" s="2"/>
      <c r="D814" s="34"/>
      <c r="F814" s="35"/>
      <c r="G814" s="36"/>
    </row>
    <row r="815" spans="1:7" x14ac:dyDescent="0.3">
      <c r="B815" s="2"/>
      <c r="D815" s="34"/>
      <c r="F815" s="35"/>
      <c r="G815" s="36"/>
    </row>
    <row r="816" spans="1:7" x14ac:dyDescent="0.3">
      <c r="B816" s="2"/>
      <c r="D816" s="34"/>
      <c r="F816" s="35"/>
      <c r="G816" s="36"/>
    </row>
    <row r="817" spans="2:7" x14ac:dyDescent="0.3">
      <c r="B817" s="2"/>
      <c r="D817" s="34"/>
      <c r="F817" s="35"/>
      <c r="G817" s="36"/>
    </row>
    <row r="818" spans="2:7" x14ac:dyDescent="0.3">
      <c r="B818" s="2"/>
      <c r="D818" s="34"/>
      <c r="F818" s="35"/>
      <c r="G818" s="36"/>
    </row>
    <row r="819" spans="2:7" x14ac:dyDescent="0.3">
      <c r="B819" s="2"/>
      <c r="D819" s="34"/>
      <c r="F819" s="35"/>
      <c r="G819" s="36"/>
    </row>
    <row r="820" spans="2:7" x14ac:dyDescent="0.3">
      <c r="B820" s="2"/>
      <c r="D820" s="34"/>
      <c r="F820" s="35"/>
      <c r="G820" s="36"/>
    </row>
    <row r="821" spans="2:7" x14ac:dyDescent="0.3">
      <c r="B821" s="2"/>
      <c r="D821" s="34"/>
      <c r="F821" s="35"/>
      <c r="G821" s="36"/>
    </row>
    <row r="822" spans="2:7" x14ac:dyDescent="0.3">
      <c r="B822" s="2"/>
      <c r="D822" s="34"/>
      <c r="F822" s="35"/>
      <c r="G822" s="36"/>
    </row>
    <row r="823" spans="2:7" x14ac:dyDescent="0.3">
      <c r="B823" s="2"/>
      <c r="D823" s="34"/>
      <c r="F823" s="35"/>
      <c r="G823" s="36"/>
    </row>
    <row r="824" spans="2:7" x14ac:dyDescent="0.3">
      <c r="B824" s="2"/>
      <c r="D824" s="34"/>
      <c r="F824" s="35"/>
      <c r="G824" s="36"/>
    </row>
    <row r="825" spans="2:7" x14ac:dyDescent="0.3">
      <c r="B825" s="2"/>
      <c r="D825" s="34"/>
      <c r="F825" s="35"/>
      <c r="G825" s="36"/>
    </row>
    <row r="826" spans="2:7" x14ac:dyDescent="0.3">
      <c r="B826" s="2"/>
      <c r="D826" s="34"/>
      <c r="F826" s="35"/>
      <c r="G826" s="36"/>
    </row>
    <row r="827" spans="2:7" x14ac:dyDescent="0.3">
      <c r="B827" s="2"/>
      <c r="D827" s="34"/>
      <c r="F827" s="35"/>
      <c r="G827" s="36"/>
    </row>
    <row r="828" spans="2:7" x14ac:dyDescent="0.3">
      <c r="B828" s="2"/>
      <c r="D828" s="34"/>
      <c r="F828" s="35"/>
      <c r="G828" s="36"/>
    </row>
    <row r="829" spans="2:7" x14ac:dyDescent="0.3">
      <c r="B829" s="2"/>
      <c r="D829" s="34"/>
      <c r="F829" s="35"/>
      <c r="G829" s="36"/>
    </row>
    <row r="830" spans="2:7" x14ac:dyDescent="0.3">
      <c r="B830" s="2"/>
      <c r="D830" s="34"/>
      <c r="F830" s="35"/>
      <c r="G830" s="36"/>
    </row>
    <row r="831" spans="2:7" x14ac:dyDescent="0.3">
      <c r="B831" s="2"/>
      <c r="D831" s="34"/>
      <c r="F831" s="35"/>
      <c r="G831" s="36"/>
    </row>
    <row r="832" spans="2:7" x14ac:dyDescent="0.3">
      <c r="B832" s="2"/>
      <c r="D832" s="34"/>
      <c r="F832" s="35"/>
      <c r="G832" s="36"/>
    </row>
    <row r="833" spans="2:7" x14ac:dyDescent="0.3">
      <c r="B833" s="2"/>
      <c r="D833" s="34"/>
      <c r="F833" s="35"/>
      <c r="G833" s="36"/>
    </row>
    <row r="834" spans="2:7" x14ac:dyDescent="0.3">
      <c r="B834" s="2"/>
      <c r="D834" s="34"/>
      <c r="F834" s="35"/>
      <c r="G834" s="36"/>
    </row>
    <row r="835" spans="2:7" x14ac:dyDescent="0.3">
      <c r="B835" s="2"/>
      <c r="D835" s="34"/>
      <c r="F835" s="35"/>
      <c r="G835" s="36"/>
    </row>
    <row r="836" spans="2:7" x14ac:dyDescent="0.3">
      <c r="B836" s="2"/>
      <c r="D836" s="34"/>
      <c r="F836" s="35"/>
      <c r="G836" s="36"/>
    </row>
    <row r="837" spans="2:7" x14ac:dyDescent="0.3">
      <c r="B837" s="2"/>
      <c r="D837" s="34"/>
      <c r="F837" s="35"/>
      <c r="G837" s="36"/>
    </row>
    <row r="838" spans="2:7" x14ac:dyDescent="0.3">
      <c r="B838" s="2"/>
      <c r="D838" s="34"/>
      <c r="F838" s="35"/>
      <c r="G838" s="36"/>
    </row>
    <row r="839" spans="2:7" x14ac:dyDescent="0.3">
      <c r="B839" s="2"/>
      <c r="D839" s="34"/>
      <c r="F839" s="35"/>
      <c r="G839" s="36"/>
    </row>
    <row r="840" spans="2:7" x14ac:dyDescent="0.3">
      <c r="B840" s="2"/>
      <c r="D840" s="34"/>
      <c r="F840" s="35"/>
      <c r="G840" s="36"/>
    </row>
    <row r="841" spans="2:7" x14ac:dyDescent="0.3">
      <c r="B841" s="2"/>
      <c r="D841" s="34"/>
      <c r="F841" s="35"/>
      <c r="G841" s="36"/>
    </row>
    <row r="842" spans="2:7" x14ac:dyDescent="0.3">
      <c r="B842" s="2"/>
      <c r="D842" s="34"/>
      <c r="F842" s="35"/>
      <c r="G842" s="36"/>
    </row>
    <row r="843" spans="2:7" x14ac:dyDescent="0.3">
      <c r="B843" s="2"/>
      <c r="D843" s="34"/>
      <c r="F843" s="35"/>
      <c r="G843" s="36"/>
    </row>
    <row r="844" spans="2:7" x14ac:dyDescent="0.3">
      <c r="B844" s="2"/>
      <c r="D844" s="34"/>
      <c r="F844" s="35"/>
      <c r="G844" s="36"/>
    </row>
    <row r="845" spans="2:7" x14ac:dyDescent="0.3">
      <c r="B845" s="2"/>
      <c r="D845" s="34"/>
      <c r="F845" s="35"/>
      <c r="G845" s="36"/>
    </row>
    <row r="846" spans="2:7" x14ac:dyDescent="0.3">
      <c r="B846" s="2"/>
      <c r="D846" s="34"/>
      <c r="F846" s="35"/>
      <c r="G846" s="36"/>
    </row>
    <row r="847" spans="2:7" x14ac:dyDescent="0.3">
      <c r="B847" s="2"/>
      <c r="D847" s="34"/>
      <c r="F847" s="35"/>
      <c r="G847" s="36"/>
    </row>
    <row r="848" spans="2:7" x14ac:dyDescent="0.3">
      <c r="B848" s="2"/>
      <c r="D848" s="34"/>
      <c r="F848" s="35"/>
      <c r="G848" s="36"/>
    </row>
    <row r="849" spans="2:7" x14ac:dyDescent="0.3">
      <c r="B849" s="2"/>
      <c r="D849" s="34"/>
      <c r="F849" s="35"/>
      <c r="G849" s="36"/>
    </row>
    <row r="850" spans="2:7" x14ac:dyDescent="0.3">
      <c r="B850" s="2"/>
      <c r="D850" s="34"/>
      <c r="F850" s="35"/>
      <c r="G850" s="36"/>
    </row>
    <row r="851" spans="2:7" x14ac:dyDescent="0.3">
      <c r="B851" s="2"/>
      <c r="D851" s="34"/>
      <c r="F851" s="35"/>
      <c r="G851" s="36"/>
    </row>
    <row r="852" spans="2:7" x14ac:dyDescent="0.3">
      <c r="B852" s="2"/>
      <c r="D852" s="34"/>
      <c r="F852" s="35"/>
      <c r="G852" s="36"/>
    </row>
    <row r="853" spans="2:7" x14ac:dyDescent="0.3">
      <c r="B853" s="2"/>
      <c r="D853" s="34"/>
      <c r="F853" s="35"/>
      <c r="G853" s="36"/>
    </row>
    <row r="854" spans="2:7" x14ac:dyDescent="0.3">
      <c r="B854" s="2"/>
      <c r="D854" s="34"/>
      <c r="F854" s="35"/>
      <c r="G854" s="36"/>
    </row>
    <row r="855" spans="2:7" x14ac:dyDescent="0.3">
      <c r="B855" s="2"/>
      <c r="D855" s="34"/>
      <c r="F855" s="35"/>
      <c r="G855" s="36"/>
    </row>
    <row r="856" spans="2:7" x14ac:dyDescent="0.3">
      <c r="B856" s="2"/>
      <c r="D856" s="34"/>
      <c r="F856" s="35"/>
      <c r="G856" s="36"/>
    </row>
    <row r="857" spans="2:7" x14ac:dyDescent="0.3">
      <c r="B857" s="2"/>
      <c r="D857" s="34"/>
      <c r="F857" s="35"/>
      <c r="G857" s="36"/>
    </row>
    <row r="858" spans="2:7" x14ac:dyDescent="0.3">
      <c r="B858" s="2"/>
      <c r="D858" s="34"/>
      <c r="F858" s="35"/>
      <c r="G858" s="36"/>
    </row>
    <row r="859" spans="2:7" x14ac:dyDescent="0.3">
      <c r="B859" s="2"/>
      <c r="D859" s="34"/>
      <c r="F859" s="35"/>
      <c r="G859" s="36"/>
    </row>
    <row r="860" spans="2:7" x14ac:dyDescent="0.3">
      <c r="B860" s="2"/>
      <c r="D860" s="34"/>
      <c r="F860" s="35"/>
      <c r="G860" s="36"/>
    </row>
    <row r="861" spans="2:7" x14ac:dyDescent="0.3">
      <c r="B861" s="2"/>
      <c r="D861" s="34"/>
      <c r="F861" s="35"/>
      <c r="G861" s="36"/>
    </row>
    <row r="862" spans="2:7" x14ac:dyDescent="0.3">
      <c r="B862" s="2"/>
      <c r="D862" s="34"/>
      <c r="F862" s="35"/>
      <c r="G862" s="36"/>
    </row>
    <row r="863" spans="2:7" x14ac:dyDescent="0.3">
      <c r="B863" s="2"/>
      <c r="D863" s="34"/>
      <c r="F863" s="35"/>
      <c r="G863" s="36"/>
    </row>
    <row r="864" spans="2:7" x14ac:dyDescent="0.3">
      <c r="B864" s="2"/>
      <c r="D864" s="34"/>
      <c r="F864" s="35"/>
      <c r="G864" s="36"/>
    </row>
    <row r="865" spans="2:7" x14ac:dyDescent="0.3">
      <c r="B865" s="2"/>
      <c r="D865" s="34"/>
      <c r="F865" s="35"/>
      <c r="G865" s="36"/>
    </row>
    <row r="866" spans="2:7" x14ac:dyDescent="0.3">
      <c r="B866" s="2"/>
      <c r="D866" s="34"/>
      <c r="F866" s="35"/>
      <c r="G866" s="36"/>
    </row>
    <row r="867" spans="2:7" x14ac:dyDescent="0.3">
      <c r="B867" s="2"/>
      <c r="D867" s="34"/>
      <c r="F867" s="35"/>
      <c r="G867" s="36"/>
    </row>
    <row r="868" spans="2:7" x14ac:dyDescent="0.3">
      <c r="B868" s="2"/>
      <c r="D868" s="34"/>
      <c r="F868" s="35"/>
      <c r="G868" s="36"/>
    </row>
    <row r="869" spans="2:7" x14ac:dyDescent="0.3">
      <c r="B869" s="2"/>
      <c r="D869" s="34"/>
      <c r="F869" s="35"/>
      <c r="G869" s="36"/>
    </row>
    <row r="870" spans="2:7" x14ac:dyDescent="0.3">
      <c r="B870" s="2"/>
      <c r="D870" s="34"/>
      <c r="F870" s="35"/>
      <c r="G870" s="36"/>
    </row>
    <row r="871" spans="2:7" x14ac:dyDescent="0.3">
      <c r="B871" s="2"/>
      <c r="D871" s="34"/>
      <c r="F871" s="35"/>
      <c r="G871" s="36"/>
    </row>
    <row r="872" spans="2:7" x14ac:dyDescent="0.3">
      <c r="B872" s="2"/>
      <c r="D872" s="34"/>
      <c r="F872" s="35"/>
      <c r="G872" s="36"/>
    </row>
    <row r="873" spans="2:7" x14ac:dyDescent="0.3">
      <c r="B873" s="2"/>
      <c r="D873" s="34"/>
      <c r="F873" s="35"/>
      <c r="G873" s="36"/>
    </row>
    <row r="874" spans="2:7" x14ac:dyDescent="0.3">
      <c r="B874" s="2"/>
      <c r="D874" s="34"/>
      <c r="F874" s="35"/>
      <c r="G874" s="36"/>
    </row>
    <row r="875" spans="2:7" x14ac:dyDescent="0.3">
      <c r="B875" s="2"/>
      <c r="D875" s="34"/>
      <c r="F875" s="35"/>
      <c r="G875" s="36"/>
    </row>
    <row r="876" spans="2:7" x14ac:dyDescent="0.3">
      <c r="B876" s="2"/>
      <c r="D876" s="34"/>
      <c r="F876" s="35"/>
      <c r="G876" s="36"/>
    </row>
    <row r="877" spans="2:7" x14ac:dyDescent="0.3">
      <c r="B877" s="2"/>
      <c r="D877" s="34"/>
      <c r="F877" s="35"/>
      <c r="G877" s="36"/>
    </row>
    <row r="878" spans="2:7" x14ac:dyDescent="0.3">
      <c r="B878" s="2"/>
      <c r="D878" s="34"/>
      <c r="F878" s="35"/>
      <c r="G878" s="36"/>
    </row>
    <row r="879" spans="2:7" x14ac:dyDescent="0.3">
      <c r="B879" s="2"/>
      <c r="D879" s="34"/>
      <c r="F879" s="35"/>
      <c r="G879" s="36"/>
    </row>
    <row r="880" spans="2:7" x14ac:dyDescent="0.3">
      <c r="B880" s="2"/>
      <c r="D880" s="34"/>
      <c r="F880" s="35"/>
      <c r="G880" s="36"/>
    </row>
    <row r="881" spans="2:7" x14ac:dyDescent="0.3">
      <c r="B881" s="2"/>
      <c r="D881" s="34"/>
      <c r="F881" s="35"/>
      <c r="G881" s="36"/>
    </row>
    <row r="882" spans="2:7" x14ac:dyDescent="0.3">
      <c r="B882" s="2"/>
      <c r="D882" s="34"/>
      <c r="F882" s="35"/>
      <c r="G882" s="36"/>
    </row>
    <row r="883" spans="2:7" x14ac:dyDescent="0.3">
      <c r="B883" s="2"/>
      <c r="D883" s="34"/>
      <c r="F883" s="35"/>
      <c r="G883" s="36"/>
    </row>
    <row r="884" spans="2:7" x14ac:dyDescent="0.3">
      <c r="B884" s="2"/>
      <c r="D884" s="34"/>
      <c r="F884" s="35"/>
      <c r="G884" s="36"/>
    </row>
    <row r="885" spans="2:7" x14ac:dyDescent="0.3">
      <c r="B885" s="2"/>
      <c r="D885" s="34"/>
      <c r="F885" s="35"/>
      <c r="G885" s="36"/>
    </row>
    <row r="886" spans="2:7" x14ac:dyDescent="0.3">
      <c r="B886" s="2"/>
      <c r="D886" s="34"/>
      <c r="F886" s="35"/>
      <c r="G886" s="36"/>
    </row>
    <row r="887" spans="2:7" x14ac:dyDescent="0.3">
      <c r="B887" s="2"/>
      <c r="D887" s="34"/>
      <c r="F887" s="35"/>
      <c r="G887" s="36"/>
    </row>
    <row r="888" spans="2:7" x14ac:dyDescent="0.3">
      <c r="B888" s="2"/>
      <c r="D888" s="34"/>
      <c r="F888" s="35"/>
      <c r="G888" s="36"/>
    </row>
    <row r="889" spans="2:7" x14ac:dyDescent="0.3">
      <c r="B889" s="2"/>
      <c r="D889" s="34"/>
      <c r="F889" s="35"/>
      <c r="G889" s="36"/>
    </row>
    <row r="890" spans="2:7" x14ac:dyDescent="0.3">
      <c r="B890" s="2"/>
      <c r="D890" s="34"/>
      <c r="F890" s="35"/>
      <c r="G890" s="36"/>
    </row>
    <row r="891" spans="2:7" x14ac:dyDescent="0.3">
      <c r="B891" s="2"/>
      <c r="D891" s="34"/>
      <c r="F891" s="35"/>
      <c r="G891" s="36"/>
    </row>
    <row r="892" spans="2:7" x14ac:dyDescent="0.3">
      <c r="B892" s="2"/>
      <c r="D892" s="34"/>
      <c r="F892" s="35"/>
      <c r="G892" s="36"/>
    </row>
    <row r="893" spans="2:7" x14ac:dyDescent="0.3">
      <c r="B893" s="2"/>
      <c r="D893" s="34"/>
      <c r="F893" s="35"/>
      <c r="G893" s="36"/>
    </row>
    <row r="894" spans="2:7" x14ac:dyDescent="0.3">
      <c r="B894" s="2"/>
      <c r="D894" s="34"/>
      <c r="F894" s="35"/>
      <c r="G894" s="36"/>
    </row>
    <row r="895" spans="2:7" x14ac:dyDescent="0.3">
      <c r="B895" s="2"/>
      <c r="D895" s="34"/>
      <c r="F895" s="35"/>
      <c r="G895" s="36"/>
    </row>
    <row r="896" spans="2:7" x14ac:dyDescent="0.3">
      <c r="B896" s="2"/>
      <c r="D896" s="34"/>
      <c r="F896" s="35"/>
      <c r="G896" s="36"/>
    </row>
    <row r="897" spans="2:7" x14ac:dyDescent="0.3">
      <c r="B897" s="2"/>
      <c r="D897" s="34"/>
      <c r="F897" s="35"/>
      <c r="G897" s="36"/>
    </row>
    <row r="898" spans="2:7" x14ac:dyDescent="0.3">
      <c r="B898" s="2"/>
      <c r="D898" s="34"/>
      <c r="F898" s="35"/>
      <c r="G898" s="36"/>
    </row>
    <row r="899" spans="2:7" x14ac:dyDescent="0.3">
      <c r="B899" s="2"/>
      <c r="D899" s="34"/>
      <c r="F899" s="35"/>
      <c r="G899" s="36"/>
    </row>
    <row r="900" spans="2:7" x14ac:dyDescent="0.3">
      <c r="B900" s="2"/>
      <c r="D900" s="34"/>
      <c r="F900" s="35"/>
      <c r="G900" s="36"/>
    </row>
    <row r="901" spans="2:7" x14ac:dyDescent="0.3">
      <c r="B901" s="2"/>
      <c r="D901" s="34"/>
      <c r="F901" s="35"/>
      <c r="G901" s="36"/>
    </row>
    <row r="902" spans="2:7" x14ac:dyDescent="0.3">
      <c r="B902" s="2"/>
      <c r="D902" s="34"/>
      <c r="F902" s="35"/>
      <c r="G902" s="36"/>
    </row>
    <row r="903" spans="2:7" x14ac:dyDescent="0.3">
      <c r="B903" s="2"/>
      <c r="D903" s="34"/>
      <c r="F903" s="35"/>
      <c r="G903" s="36"/>
    </row>
    <row r="904" spans="2:7" x14ac:dyDescent="0.3">
      <c r="B904" s="2"/>
      <c r="D904" s="34"/>
      <c r="F904" s="35"/>
      <c r="G904" s="36"/>
    </row>
    <row r="905" spans="2:7" x14ac:dyDescent="0.3">
      <c r="B905" s="2"/>
      <c r="D905" s="34"/>
      <c r="F905" s="35"/>
      <c r="G905" s="36"/>
    </row>
    <row r="906" spans="2:7" x14ac:dyDescent="0.3">
      <c r="B906" s="2"/>
      <c r="D906" s="34"/>
      <c r="F906" s="35"/>
      <c r="G906" s="36"/>
    </row>
    <row r="907" spans="2:7" x14ac:dyDescent="0.3">
      <c r="B907" s="2"/>
      <c r="D907" s="34"/>
      <c r="F907" s="35"/>
      <c r="G907" s="36"/>
    </row>
    <row r="908" spans="2:7" x14ac:dyDescent="0.3">
      <c r="B908" s="2"/>
      <c r="D908" s="34"/>
      <c r="F908" s="35"/>
      <c r="G908" s="36"/>
    </row>
    <row r="909" spans="2:7" x14ac:dyDescent="0.3">
      <c r="B909" s="2"/>
      <c r="D909" s="34"/>
      <c r="F909" s="35"/>
      <c r="G909" s="36"/>
    </row>
    <row r="910" spans="2:7" x14ac:dyDescent="0.3">
      <c r="B910" s="2"/>
      <c r="D910" s="34"/>
      <c r="F910" s="35"/>
      <c r="G910" s="36"/>
    </row>
    <row r="911" spans="2:7" x14ac:dyDescent="0.3">
      <c r="B911" s="2"/>
      <c r="D911" s="34"/>
      <c r="F911" s="35"/>
      <c r="G911" s="36"/>
    </row>
    <row r="912" spans="2:7" x14ac:dyDescent="0.3">
      <c r="B912" s="2"/>
      <c r="D912" s="34"/>
      <c r="F912" s="35"/>
      <c r="G912" s="36"/>
    </row>
    <row r="913" spans="2:7" x14ac:dyDescent="0.3">
      <c r="B913" s="2"/>
      <c r="D913" s="34"/>
      <c r="F913" s="35"/>
      <c r="G913" s="36"/>
    </row>
    <row r="914" spans="2:7" x14ac:dyDescent="0.3">
      <c r="B914" s="2"/>
      <c r="D914" s="34"/>
      <c r="F914" s="35"/>
      <c r="G914" s="36"/>
    </row>
    <row r="915" spans="2:7" x14ac:dyDescent="0.3">
      <c r="B915" s="2"/>
      <c r="D915" s="34"/>
      <c r="F915" s="35"/>
      <c r="G915" s="36"/>
    </row>
    <row r="916" spans="2:7" x14ac:dyDescent="0.3">
      <c r="B916" s="2"/>
      <c r="D916" s="34"/>
      <c r="F916" s="35"/>
      <c r="G916" s="36"/>
    </row>
    <row r="917" spans="2:7" x14ac:dyDescent="0.3">
      <c r="B917" s="2"/>
      <c r="D917" s="34"/>
      <c r="F917" s="35"/>
      <c r="G917" s="36"/>
    </row>
    <row r="918" spans="2:7" x14ac:dyDescent="0.3">
      <c r="B918" s="2"/>
      <c r="D918" s="34"/>
      <c r="F918" s="35"/>
      <c r="G918" s="36"/>
    </row>
    <row r="919" spans="2:7" x14ac:dyDescent="0.3">
      <c r="B919" s="2"/>
      <c r="D919" s="34"/>
      <c r="F919" s="35"/>
      <c r="G919" s="36"/>
    </row>
    <row r="920" spans="2:7" x14ac:dyDescent="0.3">
      <c r="B920" s="2"/>
      <c r="D920" s="34"/>
      <c r="F920" s="35"/>
      <c r="G920" s="36"/>
    </row>
    <row r="921" spans="2:7" x14ac:dyDescent="0.3">
      <c r="B921" s="2"/>
      <c r="D921" s="34"/>
      <c r="F921" s="35"/>
      <c r="G921" s="36"/>
    </row>
    <row r="922" spans="2:7" x14ac:dyDescent="0.3">
      <c r="B922" s="2"/>
      <c r="D922" s="34"/>
      <c r="F922" s="35"/>
      <c r="G922" s="36"/>
    </row>
    <row r="923" spans="2:7" x14ac:dyDescent="0.3">
      <c r="B923" s="2"/>
      <c r="D923" s="34"/>
      <c r="F923" s="35"/>
      <c r="G923" s="36"/>
    </row>
    <row r="924" spans="2:7" x14ac:dyDescent="0.3">
      <c r="B924" s="2"/>
      <c r="D924" s="34"/>
      <c r="F924" s="35"/>
      <c r="G924" s="36"/>
    </row>
    <row r="925" spans="2:7" x14ac:dyDescent="0.3">
      <c r="B925" s="2"/>
      <c r="D925" s="34"/>
      <c r="F925" s="35"/>
      <c r="G925" s="36"/>
    </row>
    <row r="926" spans="2:7" x14ac:dyDescent="0.3">
      <c r="B926" s="2"/>
      <c r="D926" s="34"/>
      <c r="F926" s="35"/>
      <c r="G926" s="36"/>
    </row>
    <row r="927" spans="2:7" x14ac:dyDescent="0.3">
      <c r="B927" s="2"/>
      <c r="D927" s="34"/>
      <c r="F927" s="35"/>
      <c r="G927" s="36"/>
    </row>
    <row r="928" spans="2:7" x14ac:dyDescent="0.3">
      <c r="B928" s="2"/>
      <c r="D928" s="34"/>
      <c r="F928" s="35"/>
      <c r="G928" s="36"/>
    </row>
    <row r="929" spans="2:7" x14ac:dyDescent="0.3">
      <c r="B929" s="2"/>
      <c r="D929" s="34"/>
      <c r="F929" s="35"/>
      <c r="G929" s="36"/>
    </row>
    <row r="930" spans="2:7" x14ac:dyDescent="0.3">
      <c r="B930" s="2"/>
      <c r="D930" s="34"/>
      <c r="F930" s="35"/>
      <c r="G930" s="36"/>
    </row>
    <row r="931" spans="2:7" x14ac:dyDescent="0.3">
      <c r="B931" s="2"/>
      <c r="D931" s="34"/>
      <c r="F931" s="35"/>
      <c r="G931" s="36"/>
    </row>
    <row r="932" spans="2:7" x14ac:dyDescent="0.3">
      <c r="B932" s="2"/>
      <c r="D932" s="34"/>
      <c r="F932" s="35"/>
      <c r="G932" s="36"/>
    </row>
    <row r="933" spans="2:7" x14ac:dyDescent="0.3">
      <c r="B933" s="2"/>
      <c r="D933" s="34"/>
      <c r="F933" s="35"/>
      <c r="G933" s="36"/>
    </row>
    <row r="934" spans="2:7" x14ac:dyDescent="0.3">
      <c r="B934" s="2"/>
      <c r="D934" s="34"/>
      <c r="F934" s="35"/>
      <c r="G934" s="36"/>
    </row>
    <row r="935" spans="2:7" x14ac:dyDescent="0.3">
      <c r="B935" s="2"/>
      <c r="D935" s="34"/>
      <c r="F935" s="35"/>
      <c r="G935" s="36"/>
    </row>
    <row r="936" spans="2:7" x14ac:dyDescent="0.3">
      <c r="B936" s="2"/>
      <c r="D936" s="34"/>
      <c r="F936" s="35"/>
      <c r="G936" s="36"/>
    </row>
    <row r="937" spans="2:7" x14ac:dyDescent="0.3">
      <c r="B937" s="2"/>
      <c r="D937" s="34"/>
      <c r="F937" s="35"/>
      <c r="G937" s="36"/>
    </row>
    <row r="938" spans="2:7" x14ac:dyDescent="0.3">
      <c r="B938" s="2"/>
      <c r="D938" s="34"/>
      <c r="F938" s="35"/>
      <c r="G938" s="36"/>
    </row>
    <row r="939" spans="2:7" x14ac:dyDescent="0.3">
      <c r="B939" s="2"/>
      <c r="D939" s="34"/>
      <c r="F939" s="35"/>
      <c r="G939" s="36"/>
    </row>
    <row r="940" spans="2:7" x14ac:dyDescent="0.3">
      <c r="B940" s="2"/>
      <c r="D940" s="34"/>
      <c r="F940" s="35"/>
      <c r="G940" s="36"/>
    </row>
    <row r="941" spans="2:7" x14ac:dyDescent="0.3">
      <c r="B941" s="2"/>
      <c r="D941" s="34"/>
      <c r="F941" s="35"/>
      <c r="G941" s="36"/>
    </row>
    <row r="942" spans="2:7" x14ac:dyDescent="0.3">
      <c r="B942" s="2"/>
      <c r="D942" s="34"/>
      <c r="F942" s="35"/>
      <c r="G942" s="36"/>
    </row>
    <row r="943" spans="2:7" x14ac:dyDescent="0.3">
      <c r="B943" s="2"/>
      <c r="D943" s="34"/>
      <c r="F943" s="35"/>
      <c r="G943" s="36"/>
    </row>
    <row r="944" spans="2:7" x14ac:dyDescent="0.3">
      <c r="B944" s="2"/>
      <c r="D944" s="34"/>
      <c r="F944" s="35"/>
      <c r="G944" s="36"/>
    </row>
    <row r="945" spans="2:7" x14ac:dyDescent="0.3">
      <c r="B945" s="2"/>
      <c r="D945" s="34"/>
      <c r="F945" s="35"/>
      <c r="G945" s="36"/>
    </row>
    <row r="946" spans="2:7" x14ac:dyDescent="0.3">
      <c r="B946" s="2"/>
      <c r="D946" s="34"/>
      <c r="F946" s="35"/>
      <c r="G946" s="36"/>
    </row>
    <row r="947" spans="2:7" x14ac:dyDescent="0.3">
      <c r="B947" s="2"/>
      <c r="D947" s="34"/>
      <c r="F947" s="35"/>
      <c r="G947" s="36"/>
    </row>
    <row r="948" spans="2:7" x14ac:dyDescent="0.3">
      <c r="B948" s="2"/>
      <c r="D948" s="34"/>
      <c r="F948" s="35"/>
      <c r="G948" s="36"/>
    </row>
    <row r="949" spans="2:7" x14ac:dyDescent="0.3">
      <c r="B949" s="2"/>
      <c r="D949" s="34"/>
      <c r="F949" s="35"/>
      <c r="G949" s="36"/>
    </row>
    <row r="950" spans="2:7" x14ac:dyDescent="0.3">
      <c r="B950" s="2"/>
      <c r="D950" s="34"/>
      <c r="F950" s="35"/>
      <c r="G950" s="36"/>
    </row>
    <row r="951" spans="2:7" x14ac:dyDescent="0.3">
      <c r="B951" s="2"/>
      <c r="D951" s="34"/>
      <c r="F951" s="35"/>
      <c r="G951" s="36"/>
    </row>
    <row r="952" spans="2:7" x14ac:dyDescent="0.3">
      <c r="B952" s="2"/>
      <c r="D952" s="34"/>
      <c r="F952" s="35"/>
      <c r="G952" s="36"/>
    </row>
    <row r="953" spans="2:7" x14ac:dyDescent="0.3">
      <c r="B953" s="2"/>
      <c r="D953" s="34"/>
      <c r="F953" s="35"/>
      <c r="G953" s="36"/>
    </row>
    <row r="954" spans="2:7" x14ac:dyDescent="0.3">
      <c r="B954" s="2"/>
      <c r="D954" s="34"/>
      <c r="F954" s="35"/>
      <c r="G954" s="36"/>
    </row>
    <row r="955" spans="2:7" x14ac:dyDescent="0.3">
      <c r="B955" s="2"/>
      <c r="D955" s="34"/>
      <c r="F955" s="35"/>
      <c r="G955" s="36"/>
    </row>
    <row r="956" spans="2:7" x14ac:dyDescent="0.3">
      <c r="B956" s="2"/>
      <c r="D956" s="34"/>
      <c r="F956" s="35"/>
      <c r="G956" s="36"/>
    </row>
    <row r="957" spans="2:7" x14ac:dyDescent="0.3">
      <c r="B957" s="2"/>
      <c r="D957" s="34"/>
    </row>
    <row r="958" spans="2:7" x14ac:dyDescent="0.3">
      <c r="B958" s="2"/>
      <c r="D958" s="34"/>
    </row>
    <row r="959" spans="2:7" x14ac:dyDescent="0.3">
      <c r="B959" s="2"/>
      <c r="D959" s="34"/>
    </row>
    <row r="960" spans="2:7" x14ac:dyDescent="0.3">
      <c r="B960" s="2"/>
      <c r="D960" s="34"/>
    </row>
    <row r="961" spans="2:4" x14ac:dyDescent="0.3">
      <c r="B961" s="2"/>
      <c r="D961" s="34"/>
    </row>
    <row r="962" spans="2:4" x14ac:dyDescent="0.3">
      <c r="B962" s="2"/>
      <c r="D962" s="34"/>
    </row>
  </sheetData>
  <sheetProtection algorithmName="SHA-512" hashValue="qOVYLxSpG1oOMbTJI92In/QBBVmlqJUTejUBFfkF1A70N3cQlbHnq+JdC6NWXGRasyokFu08NSgcOjrRNx/1mg==" saltValue="fYepUTVHjNgURXJwmOGpwQ==" spinCount="100000" sheet="1" objects="1" scenarios="1"/>
  <mergeCells count="21">
    <mergeCell ref="D182:F182"/>
    <mergeCell ref="D171:F171"/>
    <mergeCell ref="B141:C141"/>
    <mergeCell ref="D145:F145"/>
    <mergeCell ref="D154:F154"/>
    <mergeCell ref="B29:C29"/>
    <mergeCell ref="C60:F60"/>
    <mergeCell ref="B62:C62"/>
    <mergeCell ref="C86:F86"/>
    <mergeCell ref="B2:C2"/>
    <mergeCell ref="E2:G2"/>
    <mergeCell ref="E3:G6"/>
    <mergeCell ref="B4:D4"/>
    <mergeCell ref="B6:C6"/>
    <mergeCell ref="C27:F27"/>
    <mergeCell ref="B118:C118"/>
    <mergeCell ref="C139:F139"/>
    <mergeCell ref="C92:F92"/>
    <mergeCell ref="C93:F93"/>
    <mergeCell ref="B94:C94"/>
    <mergeCell ref="C117:F117"/>
  </mergeCells>
  <phoneticPr fontId="35" type="noConversion"/>
  <pageMargins left="0.7" right="0.7" top="0.75" bottom="0.75" header="0.3" footer="0.3"/>
  <pageSetup scale="48" orientation="portrait" r:id="rId1"/>
  <rowBreaks count="3" manualBreakCount="3">
    <brk id="52" max="59" man="1"/>
    <brk id="86" max="16383" man="1"/>
    <brk id="182" max="16383" man="1"/>
  </rowBreaks>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Maureen Stanley</dc:creator>
  <cp:lastModifiedBy>Margaret Samson</cp:lastModifiedBy>
  <cp:lastPrinted>2024-05-09T07:40:47Z</cp:lastPrinted>
  <dcterms:created xsi:type="dcterms:W3CDTF">2024-04-16T08:13:03Z</dcterms:created>
  <dcterms:modified xsi:type="dcterms:W3CDTF">2024-05-16T18:45:42Z</dcterms:modified>
</cp:coreProperties>
</file>